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X:\B16教養学部\01総務課\01総務係\A02 勤務時間\裁量労働\○勤務状況等申告書\様式\"/>
    </mc:Choice>
  </mc:AlternateContent>
  <xr:revisionPtr revIDLastSave="0" documentId="8_{23BC5457-D16D-470E-8E37-58FB4606F382}" xr6:coauthVersionLast="47" xr6:coauthVersionMax="47" xr10:uidLastSave="{00000000-0000-0000-0000-000000000000}"/>
  <bookViews>
    <workbookView xWindow="735" yWindow="735" windowWidth="11985" windowHeight="12660" xr2:uid="{394F9818-1373-4986-9249-E6D92035FD25}"/>
  </bookViews>
  <sheets>
    <sheet name="Example" sheetId="1" r:id="rId1"/>
    <sheet name="2022.4" sheetId="2" r:id="rId2"/>
  </sheets>
  <externalReferences>
    <externalReference r:id="rId3"/>
    <externalReference r:id="rId4"/>
  </externalReferences>
  <definedNames>
    <definedName name="_xlnm.Print_Area" localSheetId="1">'2022.4'!$A$1:$Z$43</definedName>
    <definedName name="_xlnm.Print_Area" localSheetId="0">Example!$A$1:$Z$43</definedName>
    <definedName name="ThisMonth">[2]様式!$A$4</definedName>
    <definedName name="ThisYear">[2]様式!$A$3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0" i="2" l="1"/>
  <c r="AI29" i="2"/>
  <c r="AI28" i="2"/>
  <c r="AI27" i="2"/>
  <c r="AR26" i="2"/>
  <c r="AI26" i="2"/>
  <c r="AR25" i="2"/>
  <c r="AI25" i="2"/>
  <c r="AR24" i="2"/>
  <c r="AI24" i="2"/>
  <c r="AR23" i="2"/>
  <c r="AI23" i="2"/>
  <c r="AR22" i="2"/>
  <c r="AI22" i="2"/>
  <c r="AR21" i="2"/>
  <c r="AI21" i="2"/>
  <c r="AR20" i="2"/>
  <c r="AI20" i="2"/>
  <c r="AR19" i="2"/>
  <c r="AI19" i="2"/>
  <c r="AR18" i="2"/>
  <c r="AI18" i="2"/>
  <c r="AR17" i="2"/>
  <c r="AI17" i="2"/>
  <c r="AR16" i="2"/>
  <c r="AI16" i="2"/>
  <c r="AR15" i="2"/>
  <c r="AI15" i="2"/>
  <c r="AR14" i="2"/>
  <c r="AI14" i="2"/>
  <c r="B14" i="2"/>
  <c r="B15" i="1"/>
  <c r="B16" i="1" s="1"/>
  <c r="C14" i="1"/>
  <c r="B14" i="1"/>
  <c r="D14" i="1" s="1"/>
  <c r="D16" i="1" l="1"/>
  <c r="B17" i="1"/>
  <c r="C16" i="1"/>
  <c r="D15" i="1"/>
  <c r="D14" i="2"/>
  <c r="B15" i="2"/>
  <c r="C15" i="1"/>
  <c r="C14" i="2"/>
  <c r="K14" i="2" l="1"/>
  <c r="AH14" i="2" s="1"/>
  <c r="H14" i="2"/>
  <c r="E14" i="2"/>
  <c r="J14" i="2"/>
  <c r="G14" i="2"/>
  <c r="B18" i="1"/>
  <c r="C17" i="1"/>
  <c r="D17" i="1"/>
  <c r="C15" i="2"/>
  <c r="D15" i="2"/>
  <c r="B16" i="2"/>
  <c r="K15" i="2" l="1"/>
  <c r="AH15" i="2" s="1"/>
  <c r="H15" i="2"/>
  <c r="AF15" i="2" s="1"/>
  <c r="AG15" i="2" s="1"/>
  <c r="AJ15" i="2" s="1"/>
  <c r="AK15" i="2" s="1"/>
  <c r="E15" i="2"/>
  <c r="AE15" i="2" s="1"/>
  <c r="J15" i="2"/>
  <c r="G15" i="2"/>
  <c r="D18" i="1"/>
  <c r="C18" i="1"/>
  <c r="B19" i="1"/>
  <c r="AF14" i="2"/>
  <c r="B17" i="2"/>
  <c r="C16" i="2"/>
  <c r="D16" i="2"/>
  <c r="AE14" i="2"/>
  <c r="K16" i="2" l="1"/>
  <c r="AH16" i="2" s="1"/>
  <c r="H16" i="2"/>
  <c r="AF16" i="2" s="1"/>
  <c r="AG16" i="2" s="1"/>
  <c r="AJ16" i="2" s="1"/>
  <c r="AK16" i="2" s="1"/>
  <c r="E16" i="2"/>
  <c r="AE16" i="2" s="1"/>
  <c r="J16" i="2"/>
  <c r="G16" i="2"/>
  <c r="C17" i="2"/>
  <c r="B18" i="2"/>
  <c r="D17" i="2"/>
  <c r="B20" i="1"/>
  <c r="C19" i="1"/>
  <c r="D19" i="1"/>
  <c r="AG14" i="2"/>
  <c r="AJ14" i="2" s="1"/>
  <c r="AK14" i="2" s="1"/>
  <c r="D20" i="1" l="1"/>
  <c r="B21" i="1"/>
  <c r="C20" i="1"/>
  <c r="K17" i="2"/>
  <c r="AH17" i="2" s="1"/>
  <c r="H17" i="2"/>
  <c r="E17" i="2"/>
  <c r="G17" i="2"/>
  <c r="J17" i="2"/>
  <c r="C18" i="2"/>
  <c r="B19" i="2"/>
  <c r="D18" i="2"/>
  <c r="AE17" i="2" l="1"/>
  <c r="B22" i="1"/>
  <c r="C21" i="1"/>
  <c r="D21" i="1"/>
  <c r="K18" i="2"/>
  <c r="AH18" i="2" s="1"/>
  <c r="H18" i="2"/>
  <c r="E18" i="2"/>
  <c r="AE18" i="2" s="1"/>
  <c r="G18" i="2"/>
  <c r="J18" i="2"/>
  <c r="C19" i="2"/>
  <c r="B20" i="2"/>
  <c r="D19" i="2"/>
  <c r="AF17" i="2"/>
  <c r="AG17" i="2" s="1"/>
  <c r="AJ17" i="2" s="1"/>
  <c r="AK17" i="2" s="1"/>
  <c r="K19" i="2" l="1"/>
  <c r="AH19" i="2" s="1"/>
  <c r="H19" i="2"/>
  <c r="E19" i="2"/>
  <c r="AE19" i="2" s="1"/>
  <c r="G19" i="2"/>
  <c r="J19" i="2"/>
  <c r="AF18" i="2"/>
  <c r="AG18" i="2" s="1"/>
  <c r="AJ18" i="2" s="1"/>
  <c r="AK18" i="2" s="1"/>
  <c r="D22" i="1"/>
  <c r="B23" i="1"/>
  <c r="C22" i="1"/>
  <c r="C20" i="2"/>
  <c r="B21" i="2"/>
  <c r="D20" i="2"/>
  <c r="C21" i="2" l="1"/>
  <c r="B22" i="2"/>
  <c r="D21" i="2"/>
  <c r="K20" i="2"/>
  <c r="AH20" i="2" s="1"/>
  <c r="H20" i="2"/>
  <c r="E20" i="2"/>
  <c r="J20" i="2"/>
  <c r="G20" i="2"/>
  <c r="B24" i="1"/>
  <c r="C23" i="1"/>
  <c r="D23" i="1"/>
  <c r="AF19" i="2"/>
  <c r="AG19" i="2" s="1"/>
  <c r="AJ19" i="2" s="1"/>
  <c r="AK19" i="2" s="1"/>
  <c r="D24" i="1" l="1"/>
  <c r="C24" i="1"/>
  <c r="B25" i="1"/>
  <c r="AF20" i="2"/>
  <c r="K21" i="2"/>
  <c r="AH21" i="2" s="1"/>
  <c r="H21" i="2"/>
  <c r="E21" i="2"/>
  <c r="J21" i="2"/>
  <c r="G21" i="2"/>
  <c r="AE20" i="2"/>
  <c r="C22" i="2"/>
  <c r="B23" i="2"/>
  <c r="D22" i="2"/>
  <c r="B24" i="2" l="1"/>
  <c r="D23" i="2"/>
  <c r="C23" i="2"/>
  <c r="AF21" i="2"/>
  <c r="AG20" i="2"/>
  <c r="AJ20" i="2" s="1"/>
  <c r="AK20" i="2" s="1"/>
  <c r="K22" i="2"/>
  <c r="AH22" i="2" s="1"/>
  <c r="H22" i="2"/>
  <c r="AF22" i="2" s="1"/>
  <c r="AG22" i="2" s="1"/>
  <c r="AJ22" i="2" s="1"/>
  <c r="AK22" i="2" s="1"/>
  <c r="E22" i="2"/>
  <c r="AE22" i="2" s="1"/>
  <c r="J22" i="2"/>
  <c r="G22" i="2"/>
  <c r="AE21" i="2"/>
  <c r="B26" i="1"/>
  <c r="C25" i="1"/>
  <c r="D25" i="1"/>
  <c r="D26" i="1" l="1"/>
  <c r="B27" i="1"/>
  <c r="C26" i="1"/>
  <c r="AG21" i="2"/>
  <c r="AJ21" i="2" s="1"/>
  <c r="AK21" i="2" s="1"/>
  <c r="J23" i="2"/>
  <c r="G23" i="2"/>
  <c r="H23" i="2"/>
  <c r="AF23" i="2" s="1"/>
  <c r="K23" i="2"/>
  <c r="AH23" i="2" s="1"/>
  <c r="E23" i="2"/>
  <c r="AE23" i="2" s="1"/>
  <c r="B25" i="2"/>
  <c r="D24" i="2"/>
  <c r="C24" i="2"/>
  <c r="B26" i="2" l="1"/>
  <c r="D25" i="2"/>
  <c r="C25" i="2"/>
  <c r="B28" i="1"/>
  <c r="C27" i="1"/>
  <c r="D27" i="1"/>
  <c r="J24" i="2"/>
  <c r="G24" i="2"/>
  <c r="H24" i="2"/>
  <c r="AF24" i="2" s="1"/>
  <c r="K24" i="2"/>
  <c r="AH24" i="2" s="1"/>
  <c r="E24" i="2"/>
  <c r="AE24" i="2" s="1"/>
  <c r="AG23" i="2"/>
  <c r="AJ23" i="2" s="1"/>
  <c r="AK23" i="2" s="1"/>
  <c r="D28" i="1" l="1"/>
  <c r="B29" i="1"/>
  <c r="C28" i="1"/>
  <c r="J25" i="2"/>
  <c r="G25" i="2"/>
  <c r="H25" i="2"/>
  <c r="AF25" i="2" s="1"/>
  <c r="K25" i="2"/>
  <c r="AH25" i="2" s="1"/>
  <c r="E25" i="2"/>
  <c r="AE25" i="2" s="1"/>
  <c r="AG24" i="2"/>
  <c r="AJ24" i="2" s="1"/>
  <c r="AK24" i="2" s="1"/>
  <c r="B27" i="2"/>
  <c r="D26" i="2"/>
  <c r="C26" i="2"/>
  <c r="D27" i="2" l="1"/>
  <c r="B28" i="2"/>
  <c r="C27" i="2"/>
  <c r="AG25" i="2"/>
  <c r="AJ25" i="2" s="1"/>
  <c r="AK25" i="2" s="1"/>
  <c r="B30" i="1"/>
  <c r="C29" i="1"/>
  <c r="D29" i="1"/>
  <c r="J26" i="2"/>
  <c r="G26" i="2"/>
  <c r="H26" i="2"/>
  <c r="AF26" i="2" s="1"/>
  <c r="K26" i="2"/>
  <c r="AH26" i="2" s="1"/>
  <c r="E26" i="2"/>
  <c r="AE26" i="2" s="1"/>
  <c r="AG26" i="2" l="1"/>
  <c r="AJ26" i="2" s="1"/>
  <c r="AK26" i="2" s="1"/>
  <c r="B29" i="2"/>
  <c r="C28" i="2"/>
  <c r="D28" i="2"/>
  <c r="D30" i="1"/>
  <c r="C30" i="1"/>
  <c r="J27" i="2"/>
  <c r="G27" i="2"/>
  <c r="H27" i="2"/>
  <c r="AF27" i="2" s="1"/>
  <c r="K27" i="2"/>
  <c r="AH27" i="2" s="1"/>
  <c r="E27" i="2"/>
  <c r="K28" i="2" l="1"/>
  <c r="AH28" i="2" s="1"/>
  <c r="H28" i="2"/>
  <c r="E28" i="2"/>
  <c r="G28" i="2"/>
  <c r="J28" i="2"/>
  <c r="D29" i="2"/>
  <c r="B30" i="2"/>
  <c r="C29" i="2"/>
  <c r="AE27" i="2"/>
  <c r="AG27" i="2"/>
  <c r="AJ27" i="2" s="1"/>
  <c r="AK27" i="2" s="1"/>
  <c r="J29" i="2" l="1"/>
  <c r="G29" i="2"/>
  <c r="K29" i="2"/>
  <c r="AH29" i="2" s="1"/>
  <c r="H29" i="2"/>
  <c r="AF29" i="2" s="1"/>
  <c r="AG29" i="2" s="1"/>
  <c r="AJ29" i="2" s="1"/>
  <c r="AK29" i="2" s="1"/>
  <c r="E29" i="2"/>
  <c r="AE29" i="2" s="1"/>
  <c r="AF28" i="2"/>
  <c r="AG28" i="2" s="1"/>
  <c r="AJ28" i="2" s="1"/>
  <c r="AK28" i="2" s="1"/>
  <c r="C30" i="2"/>
  <c r="D30" i="2"/>
  <c r="N14" i="2"/>
  <c r="AE28" i="2"/>
  <c r="K30" i="2" l="1"/>
  <c r="AH30" i="2" s="1"/>
  <c r="H30" i="2"/>
  <c r="AF30" i="2" s="1"/>
  <c r="AG30" i="2" s="1"/>
  <c r="AJ30" i="2" s="1"/>
  <c r="AK30" i="2" s="1"/>
  <c r="E30" i="2"/>
  <c r="AE30" i="2" s="1"/>
  <c r="J30" i="2"/>
  <c r="G30" i="2"/>
  <c r="O14" i="2"/>
  <c r="P14" i="2"/>
  <c r="N15" i="2"/>
  <c r="O15" i="2" l="1"/>
  <c r="P15" i="2"/>
  <c r="N16" i="2"/>
  <c r="W14" i="2"/>
  <c r="AQ14" i="2" s="1"/>
  <c r="T14" i="2"/>
  <c r="Q14" i="2"/>
  <c r="V14" i="2"/>
  <c r="S14" i="2"/>
  <c r="AN14" i="2" l="1"/>
  <c r="N17" i="2"/>
  <c r="O16" i="2"/>
  <c r="P16" i="2"/>
  <c r="AO14" i="2"/>
  <c r="AP14" i="2" s="1"/>
  <c r="AS14" i="2" s="1"/>
  <c r="AT14" i="2" s="1"/>
  <c r="W15" i="2"/>
  <c r="AQ15" i="2" s="1"/>
  <c r="T15" i="2"/>
  <c r="Q15" i="2"/>
  <c r="AN15" i="2" s="1"/>
  <c r="S15" i="2"/>
  <c r="V15" i="2"/>
  <c r="AO15" i="2" l="1"/>
  <c r="AP15" i="2" s="1"/>
  <c r="AS15" i="2" s="1"/>
  <c r="AT15" i="2" s="1"/>
  <c r="W16" i="2"/>
  <c r="AQ16" i="2" s="1"/>
  <c r="T16" i="2"/>
  <c r="Q16" i="2"/>
  <c r="V16" i="2"/>
  <c r="S16" i="2"/>
  <c r="O17" i="2"/>
  <c r="N18" i="2"/>
  <c r="P17" i="2"/>
  <c r="O18" i="2" l="1"/>
  <c r="N19" i="2"/>
  <c r="P18" i="2"/>
  <c r="AN16" i="2"/>
  <c r="W17" i="2"/>
  <c r="AQ17" i="2" s="1"/>
  <c r="T17" i="2"/>
  <c r="AO17" i="2" s="1"/>
  <c r="Q17" i="2"/>
  <c r="S17" i="2"/>
  <c r="V17" i="2"/>
  <c r="AO16" i="2"/>
  <c r="AP16" i="2" s="1"/>
  <c r="AS16" i="2" s="1"/>
  <c r="AT16" i="2" s="1"/>
  <c r="W18" i="2" l="1"/>
  <c r="AQ18" i="2" s="1"/>
  <c r="T18" i="2"/>
  <c r="Q18" i="2"/>
  <c r="AN18" i="2" s="1"/>
  <c r="S18" i="2"/>
  <c r="V18" i="2"/>
  <c r="AN17" i="2"/>
  <c r="AP17" i="2" s="1"/>
  <c r="AS17" i="2" s="1"/>
  <c r="AT17" i="2" s="1"/>
  <c r="O19" i="2"/>
  <c r="N20" i="2"/>
  <c r="P19" i="2"/>
  <c r="W19" i="2" l="1"/>
  <c r="AQ19" i="2" s="1"/>
  <c r="T19" i="2"/>
  <c r="AO19" i="2" s="1"/>
  <c r="AP19" i="2" s="1"/>
  <c r="AS19" i="2" s="1"/>
  <c r="AT19" i="2" s="1"/>
  <c r="Q19" i="2"/>
  <c r="AN19" i="2" s="1"/>
  <c r="S19" i="2"/>
  <c r="V19" i="2"/>
  <c r="O20" i="2"/>
  <c r="N21" i="2"/>
  <c r="P20" i="2"/>
  <c r="AO18" i="2"/>
  <c r="AP18" i="2" s="1"/>
  <c r="AS18" i="2" s="1"/>
  <c r="AT18" i="2" s="1"/>
  <c r="W20" i="2" l="1"/>
  <c r="AQ20" i="2" s="1"/>
  <c r="T20" i="2"/>
  <c r="AO20" i="2" s="1"/>
  <c r="Q20" i="2"/>
  <c r="AN20" i="2" s="1"/>
  <c r="V20" i="2"/>
  <c r="S20" i="2"/>
  <c r="O21" i="2"/>
  <c r="N22" i="2"/>
  <c r="P21" i="2"/>
  <c r="W21" i="2" l="1"/>
  <c r="AQ21" i="2" s="1"/>
  <c r="T21" i="2"/>
  <c r="Q21" i="2"/>
  <c r="V21" i="2"/>
  <c r="S21" i="2"/>
  <c r="AP20" i="2"/>
  <c r="AS20" i="2" s="1"/>
  <c r="AT20" i="2" s="1"/>
  <c r="N23" i="2"/>
  <c r="O22" i="2"/>
  <c r="P22" i="2"/>
  <c r="AO21" i="2" l="1"/>
  <c r="W22" i="2"/>
  <c r="AQ22" i="2" s="1"/>
  <c r="T22" i="2"/>
  <c r="Q22" i="2"/>
  <c r="V22" i="2"/>
  <c r="S22" i="2"/>
  <c r="N24" i="2"/>
  <c r="P23" i="2"/>
  <c r="O23" i="2"/>
  <c r="AN21" i="2"/>
  <c r="V23" i="2" l="1"/>
  <c r="S23" i="2"/>
  <c r="T23" i="2"/>
  <c r="AO23" i="2" s="1"/>
  <c r="W23" i="2"/>
  <c r="AQ23" i="2" s="1"/>
  <c r="Q23" i="2"/>
  <c r="AN23" i="2" s="1"/>
  <c r="AN22" i="2"/>
  <c r="N25" i="2"/>
  <c r="P24" i="2"/>
  <c r="O24" i="2"/>
  <c r="AO22" i="2"/>
  <c r="AP22" i="2" s="1"/>
  <c r="AS22" i="2" s="1"/>
  <c r="AT22" i="2" s="1"/>
  <c r="AP21" i="2"/>
  <c r="AS21" i="2" s="1"/>
  <c r="AT21" i="2" s="1"/>
  <c r="V24" i="2" l="1"/>
  <c r="S24" i="2"/>
  <c r="T24" i="2"/>
  <c r="AO24" i="2" s="1"/>
  <c r="W24" i="2"/>
  <c r="AQ24" i="2" s="1"/>
  <c r="Q24" i="2"/>
  <c r="AN24" i="2" s="1"/>
  <c r="N26" i="2"/>
  <c r="P25" i="2"/>
  <c r="O25" i="2"/>
  <c r="AP23" i="2"/>
  <c r="AS23" i="2" s="1"/>
  <c r="AT23" i="2" s="1"/>
  <c r="P26" i="2" l="1"/>
  <c r="O26" i="2"/>
  <c r="S30" i="2"/>
  <c r="V25" i="2"/>
  <c r="S25" i="2"/>
  <c r="T25" i="2"/>
  <c r="AO25" i="2" s="1"/>
  <c r="W25" i="2"/>
  <c r="AQ25" i="2" s="1"/>
  <c r="Q25" i="2"/>
  <c r="AN25" i="2" s="1"/>
  <c r="AP24" i="2"/>
  <c r="AS24" i="2" s="1"/>
  <c r="AT24" i="2" s="1"/>
  <c r="AP25" i="2" l="1"/>
  <c r="AS25" i="2" s="1"/>
  <c r="AT25" i="2" s="1"/>
  <c r="V26" i="2"/>
  <c r="S26" i="2"/>
  <c r="T26" i="2"/>
  <c r="AO26" i="2" s="1"/>
  <c r="W26" i="2"/>
  <c r="AQ26" i="2" s="1"/>
  <c r="Q26" i="2"/>
  <c r="AN26" i="2" s="1"/>
  <c r="AP26" i="2" l="1"/>
  <c r="AS26" i="2" s="1"/>
  <c r="AT26" i="2" s="1"/>
  <c r="X30" i="2" s="1"/>
  <c r="X31" i="2" s="1"/>
</calcChain>
</file>

<file path=xl/sharedStrings.xml><?xml version="1.0" encoding="utf-8"?>
<sst xmlns="http://schemas.openxmlformats.org/spreadsheetml/2006/main" count="275" uniqueCount="86">
  <si>
    <t>(Example)</t>
    <phoneticPr fontId="2"/>
  </si>
  <si>
    <t>Working Time Report</t>
    <phoneticPr fontId="2"/>
  </si>
  <si>
    <t xml:space="preserve">  The aim of this report is to maintain the health and welfare of faculty members pursuant to the Labour Standards Law and the Industrial Safety and Health Law. Please write the time you worked in the table below.</t>
    <phoneticPr fontId="2"/>
  </si>
  <si>
    <t>Dep.</t>
    <phoneticPr fontId="2"/>
  </si>
  <si>
    <r>
      <t xml:space="preserve">Faculty of </t>
    </r>
    <r>
      <rPr>
        <b/>
        <sz val="16"/>
        <rFont val="ＭＳ ゴシック"/>
        <family val="3"/>
        <charset val="128"/>
      </rPr>
      <t>○○</t>
    </r>
    <phoneticPr fontId="2"/>
  </si>
  <si>
    <t>Position</t>
    <phoneticPr fontId="2"/>
  </si>
  <si>
    <r>
      <rPr>
        <b/>
        <sz val="16"/>
        <rFont val="ＭＳ ゴシック"/>
        <family val="3"/>
        <charset val="128"/>
      </rPr>
      <t>○○</t>
    </r>
    <phoneticPr fontId="2"/>
  </si>
  <si>
    <t>Name</t>
    <phoneticPr fontId="2"/>
  </si>
  <si>
    <r>
      <rPr>
        <b/>
        <sz val="16"/>
        <rFont val="ＭＳ ゴシック"/>
        <family val="3"/>
        <charset val="128"/>
      </rPr>
      <t>○○　○○</t>
    </r>
    <phoneticPr fontId="2"/>
  </si>
  <si>
    <r>
      <rPr>
        <b/>
        <sz val="24"/>
        <color indexed="8"/>
        <rFont val="ＭＳ ゴシック"/>
        <family val="3"/>
        <charset val="128"/>
      </rPr>
      <t>１．</t>
    </r>
    <r>
      <rPr>
        <b/>
        <sz val="24"/>
        <color indexed="8"/>
        <rFont val="Calibri"/>
        <family val="2"/>
      </rPr>
      <t>About the working time</t>
    </r>
    <phoneticPr fontId="2"/>
  </si>
  <si>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2"/>
  </si>
  <si>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2"/>
  </si>
  <si>
    <t>Start</t>
    <phoneticPr fontId="2"/>
  </si>
  <si>
    <r>
      <rPr>
        <sz val="16"/>
        <rFont val="ＭＳ ゴシック"/>
        <family val="3"/>
        <charset val="128"/>
      </rPr>
      <t>：</t>
    </r>
    <phoneticPr fontId="2"/>
  </si>
  <si>
    <t>Not working
(break etc)</t>
    <phoneticPr fontId="2"/>
  </si>
  <si>
    <t>hour(s)</t>
    <phoneticPr fontId="2"/>
  </si>
  <si>
    <t>Finish</t>
    <phoneticPr fontId="2"/>
  </si>
  <si>
    <t>Date</t>
    <phoneticPr fontId="2"/>
  </si>
  <si>
    <t>About the working time</t>
    <phoneticPr fontId="2"/>
  </si>
  <si>
    <t>Business trip</t>
    <phoneticPr fontId="2"/>
  </si>
  <si>
    <t>Annual paid leave</t>
    <phoneticPr fontId="2"/>
  </si>
  <si>
    <r>
      <rPr>
        <b/>
        <sz val="20"/>
        <rFont val="ＭＳ ゴシック"/>
        <family val="3"/>
        <charset val="128"/>
      </rPr>
      <t>※</t>
    </r>
    <r>
      <rPr>
        <b/>
        <sz val="20"/>
        <rFont val="Calibri"/>
        <family val="2"/>
      </rPr>
      <t>Please read the following notes ;</t>
    </r>
    <phoneticPr fontId="2"/>
  </si>
  <si>
    <t>Not working</t>
    <phoneticPr fontId="2"/>
  </si>
  <si>
    <r>
      <rPr>
        <sz val="20"/>
        <rFont val="ＭＳ ゴシック"/>
        <family val="3"/>
        <charset val="128"/>
      </rPr>
      <t>：</t>
    </r>
  </si>
  <si>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2"/>
  </si>
  <si>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2"/>
  </si>
  <si>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2"/>
  </si>
  <si>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2"/>
  </si>
  <si>
    <r>
      <rPr>
        <sz val="16"/>
        <rFont val="ＭＳ ゴシック"/>
        <family val="3"/>
        <charset val="128"/>
      </rPr>
      <t>○</t>
    </r>
    <phoneticPr fontId="2"/>
  </si>
  <si>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2"/>
  </si>
  <si>
    <r>
      <rPr>
        <sz val="16"/>
        <rFont val="ＭＳ ゴシック"/>
        <family val="3"/>
        <charset val="128"/>
      </rPr>
      <t>１日</t>
    </r>
    <rPh sb="1" eb="2">
      <t>ニチ</t>
    </rPh>
    <phoneticPr fontId="2"/>
  </si>
  <si>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2"/>
  </si>
  <si>
    <t>Number of days in the month(days)</t>
    <phoneticPr fontId="2"/>
  </si>
  <si>
    <t>Number of working hours(hours)</t>
    <phoneticPr fontId="2"/>
  </si>
  <si>
    <t>Time for health management(hours)</t>
    <phoneticPr fontId="2"/>
  </si>
  <si>
    <r>
      <rPr>
        <b/>
        <sz val="18"/>
        <rFont val="ＭＳ ゴシック"/>
        <family val="3"/>
        <charset val="128"/>
      </rPr>
      <t>２．</t>
    </r>
    <r>
      <rPr>
        <b/>
        <sz val="18"/>
        <rFont val="Calibri"/>
        <family val="2"/>
      </rPr>
      <t>Night work and work on days-off</t>
    </r>
    <phoneticPr fontId="2"/>
  </si>
  <si>
    <t>If you work from 10:00PM to 5:00AM,or on days-off by order of the university corporation,please write down it in the table below.
Also select what you performed from this list ; lecture,entrance examination,university administration(event,conference).</t>
    <phoneticPr fontId="2"/>
  </si>
  <si>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2"/>
  </si>
  <si>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2"/>
  </si>
  <si>
    <t>What you did</t>
    <phoneticPr fontId="2"/>
  </si>
  <si>
    <r>
      <rPr>
        <sz val="14"/>
        <rFont val="ＭＳ ゴシック"/>
        <family val="3"/>
        <charset val="128"/>
      </rPr>
      <t>：</t>
    </r>
    <phoneticPr fontId="2"/>
  </si>
  <si>
    <r>
      <rPr>
        <b/>
        <sz val="24"/>
        <rFont val="ＭＳ ゴシック"/>
        <family val="3"/>
        <charset val="128"/>
      </rPr>
      <t>１．</t>
    </r>
    <r>
      <rPr>
        <b/>
        <sz val="24"/>
        <rFont val="Calibri"/>
        <family val="2"/>
      </rPr>
      <t>About the working time</t>
    </r>
    <phoneticPr fontId="2"/>
  </si>
  <si>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2"/>
  </si>
  <si>
    <r>
      <rPr>
        <sz val="18"/>
        <rFont val="ＭＳ ゴシック"/>
        <family val="3"/>
        <charset val="128"/>
      </rPr>
      <t>↓</t>
    </r>
    <r>
      <rPr>
        <sz val="18"/>
        <rFont val="Calibri"/>
        <family val="2"/>
      </rPr>
      <t xml:space="preserve">You do not need to add contents in these boxes.
</t>
    </r>
    <phoneticPr fontId="2"/>
  </si>
  <si>
    <t>【事務で確認】</t>
    <rPh sb="1" eb="3">
      <t>ジム</t>
    </rPh>
    <rPh sb="4" eb="6">
      <t>カクニン</t>
    </rPh>
    <phoneticPr fontId="2"/>
  </si>
  <si>
    <t>日付</t>
    <rPh sb="0" eb="2">
      <t>ヒヅケ</t>
    </rPh>
    <phoneticPr fontId="2"/>
  </si>
  <si>
    <t>開始</t>
    <rPh sb="0" eb="2">
      <t>カイシ</t>
    </rPh>
    <phoneticPr fontId="2"/>
  </si>
  <si>
    <t>終了</t>
    <rPh sb="0" eb="2">
      <t>シュウリョウ</t>
    </rPh>
    <phoneticPr fontId="2"/>
  </si>
  <si>
    <t>時間数</t>
    <rPh sb="0" eb="3">
      <t>ジカンスウ</t>
    </rPh>
    <phoneticPr fontId="2"/>
  </si>
  <si>
    <t>勤務外</t>
    <rPh sb="0" eb="3">
      <t>キンムガイ</t>
    </rPh>
    <phoneticPr fontId="2"/>
  </si>
  <si>
    <t>出張</t>
    <rPh sb="0" eb="2">
      <t>シュッチョウ</t>
    </rPh>
    <phoneticPr fontId="2"/>
  </si>
  <si>
    <t>時間数－勤務外</t>
    <rPh sb="0" eb="3">
      <t>ジカンスウ</t>
    </rPh>
    <rPh sb="4" eb="7">
      <t>キンムガイ</t>
    </rPh>
    <phoneticPr fontId="2"/>
  </si>
  <si>
    <t>最終集計時間数</t>
    <rPh sb="0" eb="2">
      <t>サイシュウ</t>
    </rPh>
    <rPh sb="2" eb="4">
      <t>シュウケイ</t>
    </rPh>
    <rPh sb="4" eb="7">
      <t>ジカンスウ</t>
    </rPh>
    <phoneticPr fontId="2"/>
  </si>
  <si>
    <t>:</t>
    <phoneticPr fontId="2"/>
  </si>
  <si>
    <r>
      <rPr>
        <sz val="20"/>
        <rFont val="ＭＳ ゴシック"/>
        <family val="3"/>
        <charset val="128"/>
      </rPr>
      <t>：</t>
    </r>
    <phoneticPr fontId="2"/>
  </si>
  <si>
    <t>１日</t>
    <rPh sb="1" eb="2">
      <t>ニチ</t>
    </rPh>
    <phoneticPr fontId="2"/>
  </si>
  <si>
    <t>１８日</t>
    <rPh sb="2" eb="3">
      <t>ニチ</t>
    </rPh>
    <phoneticPr fontId="2"/>
  </si>
  <si>
    <t>２日</t>
    <rPh sb="1" eb="2">
      <t>ニチ</t>
    </rPh>
    <phoneticPr fontId="2"/>
  </si>
  <si>
    <t>１９日</t>
    <rPh sb="2" eb="3">
      <t>ニチ</t>
    </rPh>
    <phoneticPr fontId="2"/>
  </si>
  <si>
    <t>３日</t>
    <rPh sb="1" eb="2">
      <t>ニチ</t>
    </rPh>
    <phoneticPr fontId="2"/>
  </si>
  <si>
    <t>２０日</t>
    <rPh sb="2" eb="3">
      <t>ニチ</t>
    </rPh>
    <phoneticPr fontId="2"/>
  </si>
  <si>
    <t>４日</t>
    <rPh sb="1" eb="2">
      <t>ニチ</t>
    </rPh>
    <phoneticPr fontId="2"/>
  </si>
  <si>
    <t>２１日</t>
    <rPh sb="2" eb="3">
      <t>ニチ</t>
    </rPh>
    <phoneticPr fontId="2"/>
  </si>
  <si>
    <t>５日</t>
    <rPh sb="1" eb="2">
      <t>ニチ</t>
    </rPh>
    <phoneticPr fontId="2"/>
  </si>
  <si>
    <t>２２日</t>
    <rPh sb="2" eb="3">
      <t>ニチ</t>
    </rPh>
    <phoneticPr fontId="2"/>
  </si>
  <si>
    <t>６日</t>
    <rPh sb="1" eb="2">
      <t>ニチ</t>
    </rPh>
    <phoneticPr fontId="2"/>
  </si>
  <si>
    <t>２３日</t>
    <rPh sb="2" eb="3">
      <t>ニチ</t>
    </rPh>
    <phoneticPr fontId="2"/>
  </si>
  <si>
    <t>７日</t>
    <rPh sb="1" eb="2">
      <t>ニチ</t>
    </rPh>
    <phoneticPr fontId="2"/>
  </si>
  <si>
    <t>２４日</t>
    <rPh sb="2" eb="3">
      <t>ニチ</t>
    </rPh>
    <phoneticPr fontId="2"/>
  </si>
  <si>
    <t>８日</t>
    <rPh sb="1" eb="2">
      <t>ニチ</t>
    </rPh>
    <phoneticPr fontId="2"/>
  </si>
  <si>
    <t>２５日</t>
    <rPh sb="2" eb="3">
      <t>ニチ</t>
    </rPh>
    <phoneticPr fontId="2"/>
  </si>
  <si>
    <t>９日</t>
    <rPh sb="1" eb="2">
      <t>ニチ</t>
    </rPh>
    <phoneticPr fontId="2"/>
  </si>
  <si>
    <t>２６日</t>
    <rPh sb="2" eb="3">
      <t>ニチ</t>
    </rPh>
    <phoneticPr fontId="2"/>
  </si>
  <si>
    <t>１０日</t>
    <rPh sb="2" eb="3">
      <t>ニチ</t>
    </rPh>
    <phoneticPr fontId="2"/>
  </si>
  <si>
    <t>２７日</t>
    <rPh sb="2" eb="3">
      <t>ニチ</t>
    </rPh>
    <phoneticPr fontId="2"/>
  </si>
  <si>
    <t>１１日</t>
    <rPh sb="2" eb="3">
      <t>ニチ</t>
    </rPh>
    <phoneticPr fontId="2"/>
  </si>
  <si>
    <t>２８日</t>
    <rPh sb="2" eb="3">
      <t>ニチ</t>
    </rPh>
    <phoneticPr fontId="2"/>
  </si>
  <si>
    <t>１２日</t>
    <rPh sb="2" eb="3">
      <t>ニチ</t>
    </rPh>
    <phoneticPr fontId="2"/>
  </si>
  <si>
    <t>２９日</t>
    <rPh sb="2" eb="3">
      <t>ニチ</t>
    </rPh>
    <phoneticPr fontId="2"/>
  </si>
  <si>
    <t>１３日</t>
    <rPh sb="2" eb="3">
      <t>ニチ</t>
    </rPh>
    <phoneticPr fontId="2"/>
  </si>
  <si>
    <t>３０日</t>
    <rPh sb="2" eb="3">
      <t>ニチ</t>
    </rPh>
    <phoneticPr fontId="2"/>
  </si>
  <si>
    <t>１４日</t>
    <rPh sb="2" eb="3">
      <t>ニチ</t>
    </rPh>
    <phoneticPr fontId="2"/>
  </si>
  <si>
    <t>１５日</t>
    <rPh sb="2" eb="3">
      <t>ニチ</t>
    </rPh>
    <phoneticPr fontId="2"/>
  </si>
  <si>
    <t>１６日</t>
    <rPh sb="2" eb="3">
      <t>ニチ</t>
    </rPh>
    <phoneticPr fontId="2"/>
  </si>
  <si>
    <t>１７日</t>
    <rPh sb="2" eb="3">
      <t>ニチ</t>
    </rPh>
    <phoneticPr fontId="2"/>
  </si>
  <si>
    <r>
      <rPr>
        <b/>
        <sz val="20"/>
        <rFont val="ＭＳ ゴシック"/>
        <family val="3"/>
        <charset val="128"/>
      </rPr>
      <t>２．</t>
    </r>
    <r>
      <rPr>
        <b/>
        <sz val="20"/>
        <rFont val="Calibri"/>
        <family val="2"/>
      </rPr>
      <t>Night work and work on days-off</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</si>
</sst>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numFmt numFmtId="177" formatCode="[&lt;=999]00;[&lt;=9999]000\-00;000\-0000"/>
    <numFmt numFmtId="178" formatCode="d"/>
    <numFmt numFmtId="179" formatCode="00"/>
    <numFmt numFmtId="180" formatCode="d&quot;日&quot;"/>
    <numFmt numFmtId="181" formatCode="[h]:mm"/>
    <numFmt numFmtId="182" formatCode="m/d;@"/>
    <numFmt numFmtId="183" formatCode="0.00_ "/>
    <numFmt numFmtId="184" formatCode="0.00_);[Red]\(0.00\)"/>
  </numFmts>
  <fonts count="47" x14ac:knownFonts="1">
    <font>
      <sz val="11"/>
      <name val="ＭＳ 明朝"/>
      <family val="1"/>
      <charset val="128"/>
    </font>
    <font>
      <sz val="26"/>
      <name val="ＭＳ ゴシック"/>
      <family val="3"/>
      <charset val="128"/>
    </font>
    <font>
      <sz val="6"/>
      <name val="ＭＳ 明朝"/>
      <family val="1"/>
      <charset val="128"/>
    </font>
    <font>
      <b/>
      <sz val="24"/>
      <name val="ＭＳ ゴシック"/>
      <family val="3"/>
      <charset val="128"/>
    </font>
    <font>
      <b/>
      <sz val="24"/>
      <name val="Calibri"/>
      <family val="2"/>
    </font>
    <font>
      <sz val="28"/>
      <name val="Calibri"/>
      <family val="2"/>
    </font>
    <font>
      <sz val="28"/>
      <name val="ＭＳ ゴシック"/>
      <family val="3"/>
      <charset val="128"/>
    </font>
    <font>
      <b/>
      <sz val="18"/>
      <name val="Calibri"/>
      <family val="2"/>
    </font>
    <font>
      <sz val="12"/>
      <name val="ＭＳ ゴシック"/>
      <family val="3"/>
      <charset val="128"/>
    </font>
    <font>
      <b/>
      <sz val="36"/>
      <name val="ＭＳ ゴシック"/>
      <family val="3"/>
      <charset val="128"/>
    </font>
    <font>
      <b/>
      <sz val="26"/>
      <name val="ＭＳ ゴシック"/>
      <family val="3"/>
      <charset val="128"/>
    </font>
    <font>
      <sz val="18"/>
      <name val="Calibri"/>
      <family val="2"/>
    </font>
    <font>
      <sz val="14"/>
      <name val="ＭＳ ゴシック"/>
      <family val="3"/>
      <charset val="128"/>
    </font>
    <font>
      <sz val="20"/>
      <name val="ＭＳ ゴシック"/>
      <family val="3"/>
      <charset val="128"/>
    </font>
    <font>
      <b/>
      <sz val="16"/>
      <name val="Calibri"/>
      <family val="2"/>
    </font>
    <font>
      <b/>
      <sz val="16"/>
      <name val="ＭＳ ゴシック"/>
      <family val="3"/>
      <charset val="128"/>
    </font>
    <font>
      <b/>
      <sz val="14"/>
      <name val="Calibri"/>
      <family val="2"/>
    </font>
    <font>
      <sz val="16"/>
      <name val="ＭＳ ゴシック"/>
      <family val="3"/>
      <charset val="128"/>
    </font>
    <font>
      <b/>
      <sz val="24"/>
      <color theme="1"/>
      <name val="Calibri"/>
      <family val="2"/>
    </font>
    <font>
      <b/>
      <sz val="24"/>
      <color indexed="8"/>
      <name val="ＭＳ ゴシック"/>
      <family val="3"/>
      <charset val="128"/>
    </font>
    <font>
      <b/>
      <sz val="24"/>
      <color indexed="8"/>
      <name val="Calibri"/>
      <family val="2"/>
    </font>
    <font>
      <b/>
      <sz val="26"/>
      <color theme="1"/>
      <name val="ＭＳ ゴシック"/>
      <family val="3"/>
      <charset val="128"/>
    </font>
    <font>
      <sz val="16"/>
      <name val="Calibri"/>
      <family val="2"/>
    </font>
    <font>
      <sz val="20"/>
      <name val="Calibri"/>
      <family val="2"/>
    </font>
    <font>
      <sz val="12"/>
      <name val="Calibri"/>
      <family val="2"/>
    </font>
    <font>
      <sz val="14"/>
      <name val="Calibri"/>
      <family val="2"/>
    </font>
    <font>
      <sz val="26"/>
      <name val="Calibri"/>
      <family val="2"/>
    </font>
    <font>
      <b/>
      <sz val="22"/>
      <name val="ＭＳ ゴシック"/>
      <family val="3"/>
      <charset val="128"/>
    </font>
    <font>
      <sz val="18"/>
      <name val="ＭＳ ゴシック"/>
      <family val="3"/>
      <charset val="128"/>
    </font>
    <font>
      <b/>
      <sz val="20"/>
      <name val="Calibri"/>
      <family val="2"/>
    </font>
    <font>
      <b/>
      <sz val="20"/>
      <name val="ＭＳ ゴシック"/>
      <family val="3"/>
      <charset val="128"/>
    </font>
    <font>
      <sz val="26"/>
      <color theme="1"/>
      <name val="ＭＳ ゴシック"/>
      <family val="3"/>
      <charset val="128"/>
    </font>
    <font>
      <sz val="11"/>
      <name val="ＭＳ ゴシック"/>
      <family val="3"/>
      <charset val="128"/>
    </font>
    <font>
      <sz val="11"/>
      <color rgb="FF0070C0"/>
      <name val="ＭＳ ゴシック"/>
      <family val="3"/>
      <charset val="128"/>
    </font>
    <font>
      <sz val="12"/>
      <color rgb="FFFF0000"/>
      <name val="ＭＳ ゴシック"/>
      <family val="3"/>
      <charset val="128"/>
    </font>
    <font>
      <b/>
      <sz val="18"/>
      <name val="ＭＳ ゴシック"/>
      <family val="3"/>
      <charset val="128"/>
    </font>
    <font>
      <sz val="20"/>
      <color rgb="FFFF0000"/>
      <name val="Calibri"/>
      <family val="2"/>
    </font>
    <font>
      <sz val="16"/>
      <color rgb="FFFF0000"/>
      <name val="Calibri"/>
      <family val="2"/>
    </font>
    <font>
      <sz val="11"/>
      <color rgb="FFFF0000"/>
      <name val="ＭＳ ゴシック"/>
      <family val="3"/>
      <charset val="128"/>
    </font>
    <font>
      <sz val="26"/>
      <color rgb="FFFF0000"/>
      <name val="ＭＳ ゴシック"/>
      <family val="3"/>
      <charset val="128"/>
    </font>
    <font>
      <sz val="26"/>
      <color rgb="FF0070C0"/>
      <name val="ＭＳ ゴシック"/>
      <family val="3"/>
      <charset val="128"/>
    </font>
    <font>
      <sz val="24"/>
      <name val="Calibri"/>
      <family val="2"/>
    </font>
    <font>
      <sz val="24"/>
      <name val="ＭＳ ゴシック"/>
      <family val="3"/>
      <charset val="128"/>
    </font>
    <font>
      <b/>
      <sz val="28"/>
      <name val="Calibri"/>
      <family val="2"/>
    </font>
    <font>
      <b/>
      <sz val="22"/>
      <name val="Calibri"/>
      <family val="2"/>
    </font>
    <font>
      <b/>
      <sz val="14"/>
      <name val="ＭＳ ゴシック"/>
      <family val="3"/>
      <charset val="128"/>
    </font>
    <font>
      <b/>
      <sz val="12"/>
      <name val="Calibri"/>
      <family val="2"/>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335">
    <xf numFmtId="0" fontId="0" fillId="0" borderId="0" xfId="0"/>
    <xf numFmtId="0" fontId="1" fillId="0" borderId="0" xfId="0" applyFont="1" applyAlignment="1">
      <alignment vertical="center"/>
    </xf>
    <xf numFmtId="55" fontId="3" fillId="0" borderId="0" xfId="0" applyNumberFormat="1" applyFont="1" applyAlignment="1">
      <alignment vertical="center"/>
    </xf>
    <xf numFmtId="55" fontId="3" fillId="0" borderId="0" xfId="0" applyNumberFormat="1" applyFont="1" applyAlignment="1">
      <alignment horizontal="center" vertical="center"/>
    </xf>
    <xf numFmtId="55" fontId="3" fillId="0" borderId="0" xfId="0" applyNumberFormat="1" applyFont="1" applyAlignment="1">
      <alignment horizontal="center" vertical="center"/>
    </xf>
    <xf numFmtId="0" fontId="3"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wrapText="1"/>
    </xf>
    <xf numFmtId="0" fontId="6" fillId="0" borderId="0" xfId="0" applyFont="1" applyAlignment="1">
      <alignment horizontal="center" vertical="center" wrapText="1"/>
    </xf>
    <xf numFmtId="0" fontId="1" fillId="0" borderId="0" xfId="0" applyFont="1" applyAlignment="1">
      <alignment vertical="center" wrapText="1"/>
    </xf>
    <xf numFmtId="55" fontId="7" fillId="0" borderId="1" xfId="0" applyNumberFormat="1" applyFont="1" applyBorder="1" applyAlignment="1">
      <alignment horizontal="center" vertical="center" wrapText="1"/>
    </xf>
    <xf numFmtId="55" fontId="7" fillId="0" borderId="2" xfId="0" applyNumberFormat="1" applyFont="1" applyBorder="1" applyAlignment="1">
      <alignment horizontal="center" vertical="center" wrapText="1"/>
    </xf>
    <xf numFmtId="55" fontId="7" fillId="0" borderId="3" xfId="0" applyNumberFormat="1" applyFont="1" applyBorder="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wrapText="1"/>
    </xf>
    <xf numFmtId="0" fontId="12" fillId="0" borderId="0" xfId="0" applyFont="1" applyAlignment="1">
      <alignment horizontal="left" wrapText="1"/>
    </xf>
    <xf numFmtId="0" fontId="13" fillId="0" borderId="0" xfId="0" applyFont="1" applyAlignment="1">
      <alignment horizontal="left" vertical="center" wrapText="1"/>
    </xf>
    <xf numFmtId="0" fontId="11" fillId="0" borderId="4" xfId="0" applyFont="1" applyBorder="1" applyAlignment="1">
      <alignment horizontal="right" vertical="center" wrapText="1"/>
    </xf>
    <xf numFmtId="176" fontId="14" fillId="0" borderId="5" xfId="0" applyNumberFormat="1" applyFont="1" applyBorder="1" applyAlignment="1">
      <alignment horizontal="center" vertical="center"/>
    </xf>
    <xf numFmtId="176" fontId="14" fillId="0" borderId="6" xfId="0" applyNumberFormat="1" applyFont="1" applyBorder="1" applyAlignment="1">
      <alignment horizontal="center" vertical="center"/>
    </xf>
    <xf numFmtId="176" fontId="14" fillId="0" borderId="7" xfId="0" applyNumberFormat="1" applyFont="1" applyBorder="1" applyAlignment="1">
      <alignment horizontal="center" vertical="center"/>
    </xf>
    <xf numFmtId="176" fontId="14" fillId="0" borderId="0" xfId="0" applyNumberFormat="1" applyFont="1" applyAlignment="1">
      <alignment horizontal="center" vertical="center"/>
    </xf>
    <xf numFmtId="0" fontId="11" fillId="0" borderId="4" xfId="0" applyFont="1" applyBorder="1" applyAlignment="1">
      <alignment horizontal="right" vertical="center"/>
    </xf>
    <xf numFmtId="0" fontId="16" fillId="0" borderId="8" xfId="0" applyFont="1" applyBorder="1" applyAlignment="1">
      <alignment vertical="center"/>
    </xf>
    <xf numFmtId="0" fontId="1" fillId="2" borderId="8" xfId="0" applyFont="1" applyFill="1" applyBorder="1" applyAlignment="1">
      <alignment vertical="center"/>
    </xf>
    <xf numFmtId="0" fontId="17" fillId="0" borderId="0" xfId="0" applyFont="1" applyAlignment="1">
      <alignment horizontal="left" vertical="center" wrapText="1"/>
    </xf>
    <xf numFmtId="0" fontId="10" fillId="0" borderId="0" xfId="0" applyFont="1" applyAlignment="1">
      <alignment horizontal="right" vertical="center"/>
    </xf>
    <xf numFmtId="0" fontId="10" fillId="0" borderId="0" xfId="0" applyFont="1" applyAlignment="1">
      <alignment horizontal="center" vertical="center"/>
    </xf>
    <xf numFmtId="0" fontId="1" fillId="2" borderId="0" xfId="0" applyFont="1" applyFill="1" applyAlignment="1">
      <alignment vertical="center"/>
    </xf>
    <xf numFmtId="0" fontId="1" fillId="3" borderId="0" xfId="0" applyFont="1" applyFill="1" applyAlignment="1">
      <alignment vertical="center"/>
    </xf>
    <xf numFmtId="0" fontId="18" fillId="0" borderId="0" xfId="0" applyFont="1" applyAlignment="1">
      <alignment horizontal="left" vertical="center" wrapText="1"/>
    </xf>
    <xf numFmtId="0" fontId="21" fillId="0" borderId="0" xfId="0" applyFont="1" applyAlignment="1">
      <alignment vertical="center" wrapText="1"/>
    </xf>
    <xf numFmtId="0" fontId="8" fillId="3" borderId="0" xfId="0" applyFont="1" applyFill="1" applyAlignment="1">
      <alignment vertical="center"/>
    </xf>
    <xf numFmtId="0" fontId="11" fillId="4" borderId="0" xfId="0" applyFont="1" applyFill="1" applyAlignment="1">
      <alignment horizontal="left" vertical="top" wrapText="1"/>
    </xf>
    <xf numFmtId="0" fontId="22" fillId="0" borderId="0" xfId="0" applyFont="1" applyAlignment="1">
      <alignment horizontal="right" vertical="center" wrapText="1"/>
    </xf>
    <xf numFmtId="0" fontId="22" fillId="0" borderId="9" xfId="0" applyFont="1" applyBorder="1" applyAlignment="1">
      <alignment horizontal="right" vertical="center" wrapText="1"/>
    </xf>
    <xf numFmtId="0" fontId="23" fillId="0" borderId="10" xfId="0" applyFont="1" applyBorder="1" applyAlignment="1">
      <alignment horizontal="center" vertical="center" wrapText="1"/>
    </xf>
    <xf numFmtId="0" fontId="22" fillId="0" borderId="0" xfId="0" applyFont="1" applyAlignment="1">
      <alignment horizontal="center" vertical="center" wrapText="1"/>
    </xf>
    <xf numFmtId="177" fontId="23" fillId="0" borderId="10" xfId="0" quotePrefix="1" applyNumberFormat="1"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0" xfId="0" applyFont="1" applyAlignment="1">
      <alignment vertical="center" wrapText="1"/>
    </xf>
    <xf numFmtId="0" fontId="12" fillId="0" borderId="0" xfId="0" applyFont="1" applyAlignment="1">
      <alignment vertical="center" wrapText="1"/>
    </xf>
    <xf numFmtId="0" fontId="22" fillId="0" borderId="11" xfId="0" applyFont="1" applyBorder="1" applyAlignment="1">
      <alignment horizontal="center" vertical="center"/>
    </xf>
    <xf numFmtId="177" fontId="23" fillId="0" borderId="10" xfId="0" applyNumberFormat="1" applyFont="1" applyBorder="1" applyAlignment="1">
      <alignment horizontal="center" vertical="center" wrapText="1"/>
    </xf>
    <xf numFmtId="20" fontId="22" fillId="0" borderId="0" xfId="0" applyNumberFormat="1" applyFont="1" applyAlignment="1">
      <alignment horizontal="center" vertical="center"/>
    </xf>
    <xf numFmtId="20" fontId="26" fillId="0" borderId="0" xfId="0" applyNumberFormat="1" applyFont="1" applyAlignment="1">
      <alignment horizontal="center" vertical="center"/>
    </xf>
    <xf numFmtId="20" fontId="26" fillId="0" borderId="0" xfId="0" applyNumberFormat="1" applyFont="1" applyAlignment="1">
      <alignment vertical="center"/>
    </xf>
    <xf numFmtId="0" fontId="1"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left" vertical="center"/>
    </xf>
    <xf numFmtId="0" fontId="1" fillId="0" borderId="0" xfId="0" applyFont="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15" fillId="0" borderId="19" xfId="0" applyFont="1" applyBorder="1" applyAlignment="1">
      <alignment vertical="center"/>
    </xf>
    <xf numFmtId="0" fontId="29" fillId="5" borderId="0" xfId="0" applyFont="1" applyFill="1" applyAlignment="1">
      <alignment horizontal="left" vertical="center"/>
    </xf>
    <xf numFmtId="0" fontId="31" fillId="0" borderId="0" xfId="0" applyFont="1" applyAlignment="1">
      <alignment vertical="center" wrapText="1"/>
    </xf>
    <xf numFmtId="0" fontId="32" fillId="3" borderId="0" xfId="0" applyFont="1" applyFill="1" applyAlignment="1">
      <alignment vertical="center" wrapText="1"/>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14" fillId="3" borderId="2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2" xfId="0" applyFont="1" applyFill="1" applyBorder="1" applyAlignment="1">
      <alignment horizontal="center" vertical="center"/>
    </xf>
    <xf numFmtId="0" fontId="16" fillId="3" borderId="21"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32" fillId="6" borderId="0" xfId="0" applyFont="1" applyFill="1" applyAlignment="1">
      <alignment horizontal="left" vertical="center"/>
    </xf>
    <xf numFmtId="0" fontId="33" fillId="6" borderId="0" xfId="0" applyFont="1" applyFill="1" applyAlignment="1">
      <alignment horizontal="center" vertical="center" wrapText="1"/>
    </xf>
    <xf numFmtId="178" fontId="17" fillId="0" borderId="26" xfId="0" applyNumberFormat="1" applyFont="1" applyBorder="1" applyAlignment="1">
      <alignment vertical="center"/>
    </xf>
    <xf numFmtId="0" fontId="22" fillId="0" borderId="27" xfId="0" applyFont="1" applyBorder="1" applyAlignment="1">
      <alignment horizontal="center" vertical="center"/>
    </xf>
    <xf numFmtId="0" fontId="34" fillId="0" borderId="27" xfId="0" applyFont="1" applyBorder="1" applyAlignment="1">
      <alignment horizontal="center" vertical="center" textRotation="255"/>
    </xf>
    <xf numFmtId="176" fontId="23" fillId="0" borderId="28" xfId="0" applyNumberFormat="1" applyFont="1" applyBorder="1" applyAlignment="1">
      <alignment horizontal="center" vertical="center"/>
    </xf>
    <xf numFmtId="20" fontId="23" fillId="0" borderId="29" xfId="0" applyNumberFormat="1" applyFont="1" applyBorder="1" applyAlignment="1">
      <alignment horizontal="center" vertical="center"/>
    </xf>
    <xf numFmtId="179" fontId="23" fillId="0" borderId="13" xfId="0" quotePrefix="1" applyNumberFormat="1" applyFont="1" applyBorder="1" applyAlignment="1">
      <alignment horizontal="center" vertical="center"/>
    </xf>
    <xf numFmtId="176" fontId="23" fillId="0" borderId="30" xfId="0" applyNumberFormat="1" applyFont="1" applyBorder="1" applyAlignment="1">
      <alignment horizontal="center" vertical="center"/>
    </xf>
    <xf numFmtId="177" fontId="23" fillId="0" borderId="16" xfId="0" applyNumberFormat="1" applyFont="1" applyBorder="1" applyAlignment="1">
      <alignment horizontal="center" vertical="center"/>
    </xf>
    <xf numFmtId="0" fontId="22" fillId="0" borderId="17" xfId="0" applyFont="1" applyBorder="1" applyAlignment="1">
      <alignment horizontal="center" vertical="center" wrapText="1"/>
    </xf>
    <xf numFmtId="0" fontId="22" fillId="0" borderId="16" xfId="0" applyFont="1" applyBorder="1" applyAlignment="1">
      <alignment horizontal="center" vertical="center" wrapText="1"/>
    </xf>
    <xf numFmtId="180" fontId="17" fillId="0" borderId="19" xfId="0" applyNumberFormat="1" applyFont="1" applyBorder="1" applyAlignment="1">
      <alignment horizontal="right" vertical="center"/>
    </xf>
    <xf numFmtId="0" fontId="7" fillId="5" borderId="0" xfId="0" applyFont="1" applyFill="1" applyAlignment="1">
      <alignment horizontal="left" vertical="center" wrapText="1"/>
    </xf>
    <xf numFmtId="0" fontId="32" fillId="6" borderId="0" xfId="0" applyFont="1" applyFill="1" applyAlignment="1">
      <alignment vertical="center" wrapText="1"/>
    </xf>
    <xf numFmtId="178" fontId="17" fillId="0" borderId="31" xfId="0" applyNumberFormat="1" applyFont="1" applyBorder="1" applyAlignment="1">
      <alignment horizontal="right" vertical="center"/>
    </xf>
    <xf numFmtId="0" fontId="22" fillId="0" borderId="32" xfId="0" applyFont="1" applyBorder="1" applyAlignment="1">
      <alignment horizontal="center" vertical="center"/>
    </xf>
    <xf numFmtId="0" fontId="34" fillId="0" borderId="32" xfId="0" applyFont="1" applyBorder="1" applyAlignment="1">
      <alignment horizontal="center" vertical="center" textRotation="255"/>
    </xf>
    <xf numFmtId="176" fontId="23" fillId="0" borderId="33" xfId="0" applyNumberFormat="1" applyFont="1" applyBorder="1" applyAlignment="1">
      <alignment horizontal="center" vertical="center"/>
    </xf>
    <xf numFmtId="20" fontId="23" fillId="0" borderId="34" xfId="0" applyNumberFormat="1" applyFont="1" applyBorder="1" applyAlignment="1">
      <alignment horizontal="center" vertical="center"/>
    </xf>
    <xf numFmtId="177" fontId="23" fillId="0" borderId="35" xfId="0" applyNumberFormat="1" applyFont="1" applyBorder="1" applyAlignment="1">
      <alignment horizontal="center" vertical="center"/>
    </xf>
    <xf numFmtId="177" fontId="23" fillId="0" borderId="36"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wrapText="1"/>
    </xf>
    <xf numFmtId="0" fontId="22" fillId="0" borderId="38" xfId="0" applyFont="1" applyBorder="1" applyAlignment="1">
      <alignment horizontal="center" vertical="center" wrapText="1"/>
    </xf>
    <xf numFmtId="177" fontId="23" fillId="0" borderId="0" xfId="0" applyNumberFormat="1" applyFont="1" applyAlignment="1">
      <alignment horizontal="center" vertical="center"/>
    </xf>
    <xf numFmtId="176" fontId="23" fillId="0" borderId="39" xfId="0" applyNumberFormat="1" applyFont="1" applyBorder="1" applyAlignment="1">
      <alignment horizontal="center" vertical="center"/>
    </xf>
    <xf numFmtId="20" fontId="23" fillId="0" borderId="40" xfId="0" applyNumberFormat="1" applyFont="1" applyBorder="1" applyAlignment="1">
      <alignment horizontal="center" vertical="center"/>
    </xf>
    <xf numFmtId="0" fontId="22" fillId="0" borderId="41" xfId="0" applyFont="1" applyBorder="1" applyAlignment="1">
      <alignment horizontal="center" vertical="center" wrapText="1"/>
    </xf>
    <xf numFmtId="0" fontId="11" fillId="5" borderId="0" xfId="0" applyFont="1" applyFill="1" applyAlignment="1">
      <alignment horizontal="left" vertical="center" wrapText="1"/>
    </xf>
    <xf numFmtId="180" fontId="1" fillId="2" borderId="0" xfId="0" applyNumberFormat="1" applyFont="1" applyFill="1" applyAlignment="1">
      <alignment vertical="center"/>
    </xf>
    <xf numFmtId="176" fontId="23" fillId="0" borderId="42" xfId="0" applyNumberFormat="1" applyFont="1" applyBorder="1" applyAlignment="1">
      <alignment horizontal="center" vertical="center"/>
    </xf>
    <xf numFmtId="180" fontId="1" fillId="2" borderId="0" xfId="0" applyNumberFormat="1" applyFont="1" applyFill="1" applyAlignment="1">
      <alignment horizontal="right" vertical="center"/>
    </xf>
    <xf numFmtId="176" fontId="36" fillId="0" borderId="33" xfId="0" applyNumberFormat="1" applyFont="1" applyBorder="1" applyAlignment="1">
      <alignment horizontal="center" vertical="center"/>
    </xf>
    <xf numFmtId="177" fontId="36" fillId="0" borderId="36" xfId="0" applyNumberFormat="1" applyFont="1" applyBorder="1" applyAlignment="1">
      <alignment horizontal="center" vertical="center"/>
    </xf>
    <xf numFmtId="176" fontId="36" fillId="0" borderId="39" xfId="0" applyNumberFormat="1" applyFont="1" applyBorder="1" applyAlignment="1">
      <alignment horizontal="center" vertical="center"/>
    </xf>
    <xf numFmtId="177" fontId="36" fillId="0" borderId="35" xfId="0" applyNumberFormat="1" applyFont="1" applyBorder="1" applyAlignment="1">
      <alignment horizontal="center" vertical="center"/>
    </xf>
    <xf numFmtId="0" fontId="37" fillId="0" borderId="36" xfId="0" applyFont="1" applyBorder="1" applyAlignment="1">
      <alignment horizontal="center" vertical="center"/>
    </xf>
    <xf numFmtId="0" fontId="32" fillId="0" borderId="0" xfId="0" applyFont="1" applyAlignment="1">
      <alignment vertical="center" wrapText="1"/>
    </xf>
    <xf numFmtId="176" fontId="36" fillId="0" borderId="42" xfId="0" applyNumberFormat="1" applyFont="1" applyBorder="1" applyAlignment="1">
      <alignment horizontal="center" vertical="center"/>
    </xf>
    <xf numFmtId="0" fontId="22" fillId="0" borderId="35" xfId="0" applyFont="1" applyBorder="1" applyAlignment="1">
      <alignment horizontal="center" vertical="center"/>
    </xf>
    <xf numFmtId="0" fontId="22" fillId="0" borderId="32" xfId="0" applyFont="1" applyBorder="1" applyAlignment="1">
      <alignment horizontal="center" vertical="center" wrapText="1"/>
    </xf>
    <xf numFmtId="0" fontId="32" fillId="6" borderId="0" xfId="0" applyFont="1" applyFill="1" applyAlignment="1">
      <alignment vertical="center"/>
    </xf>
    <xf numFmtId="177" fontId="23" fillId="0" borderId="43" xfId="0" applyNumberFormat="1"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wrapText="1"/>
    </xf>
    <xf numFmtId="0" fontId="32" fillId="0" borderId="0" xfId="0" applyFont="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5" fillId="0" borderId="0" xfId="0" applyFont="1" applyAlignment="1">
      <alignment vertical="center"/>
    </xf>
    <xf numFmtId="0" fontId="37" fillId="0" borderId="35" xfId="0" applyFont="1" applyBorder="1" applyAlignment="1">
      <alignment horizontal="center" vertical="center"/>
    </xf>
    <xf numFmtId="0" fontId="22" fillId="0" borderId="45" xfId="0" applyFont="1" applyBorder="1" applyAlignment="1">
      <alignment horizontal="center" vertical="center" wrapText="1"/>
    </xf>
    <xf numFmtId="0" fontId="17" fillId="0" borderId="0" xfId="0" applyFont="1" applyAlignment="1">
      <alignment horizontal="center" vertical="center"/>
    </xf>
    <xf numFmtId="0" fontId="34" fillId="0" borderId="0" xfId="0" applyFont="1" applyAlignment="1">
      <alignment horizontal="center" vertical="center" textRotation="255"/>
    </xf>
    <xf numFmtId="176" fontId="13" fillId="0" borderId="0" xfId="0" applyNumberFormat="1" applyFont="1" applyAlignment="1">
      <alignment horizontal="center" vertical="center"/>
    </xf>
    <xf numFmtId="20" fontId="13" fillId="0" borderId="0" xfId="0" applyNumberFormat="1" applyFont="1" applyAlignment="1">
      <alignment horizontal="center" vertical="center"/>
    </xf>
    <xf numFmtId="177" fontId="13" fillId="0" borderId="0" xfId="0" applyNumberFormat="1" applyFont="1" applyAlignment="1">
      <alignment horizontal="center" vertical="center"/>
    </xf>
    <xf numFmtId="176" fontId="13" fillId="0" borderId="0" xfId="0" applyNumberFormat="1" applyFont="1" applyAlignment="1">
      <alignment horizontal="center" vertical="center" wrapText="1"/>
    </xf>
    <xf numFmtId="20" fontId="13" fillId="0" borderId="0" xfId="0" applyNumberFormat="1" applyFont="1" applyAlignment="1">
      <alignment horizontal="center" vertical="center" wrapText="1"/>
    </xf>
    <xf numFmtId="177" fontId="13" fillId="0" borderId="0" xfId="0" applyNumberFormat="1" applyFont="1" applyAlignment="1">
      <alignment horizontal="center" vertical="center" wrapText="1"/>
    </xf>
    <xf numFmtId="181"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horizontal="center" vertical="center" wrapText="1"/>
    </xf>
    <xf numFmtId="0" fontId="1" fillId="6" borderId="0" xfId="0" applyFont="1" applyFill="1" applyAlignment="1">
      <alignment horizontal="center" vertical="center"/>
    </xf>
    <xf numFmtId="0" fontId="40" fillId="6" borderId="0" xfId="0" applyFont="1" applyFill="1" applyAlignment="1">
      <alignment horizontal="center" vertical="center" wrapText="1"/>
    </xf>
    <xf numFmtId="0" fontId="12" fillId="0" borderId="19" xfId="0" applyFont="1" applyBorder="1" applyAlignment="1">
      <alignment horizontal="right" vertical="center" textRotation="255" wrapText="1"/>
    </xf>
    <xf numFmtId="0" fontId="25" fillId="0" borderId="13" xfId="0" applyFont="1" applyBorder="1" applyAlignment="1">
      <alignment horizontal="left" vertical="center" wrapText="1"/>
    </xf>
    <xf numFmtId="0" fontId="39" fillId="6" borderId="0" xfId="0" applyFont="1" applyFill="1" applyAlignment="1">
      <alignment horizontal="center" vertical="center" wrapText="1"/>
    </xf>
    <xf numFmtId="178" fontId="17" fillId="0" borderId="46" xfId="0" applyNumberFormat="1" applyFont="1" applyBorder="1" applyAlignment="1">
      <alignment horizontal="right" vertical="center"/>
    </xf>
    <xf numFmtId="0" fontId="22" fillId="0" borderId="37" xfId="0" applyFont="1" applyBorder="1" applyAlignment="1">
      <alignment horizontal="center" vertical="center"/>
    </xf>
    <xf numFmtId="0" fontId="34" fillId="0" borderId="37" xfId="0" applyFont="1" applyBorder="1" applyAlignment="1">
      <alignment horizontal="center" vertical="center" textRotation="255"/>
    </xf>
    <xf numFmtId="20" fontId="23" fillId="0" borderId="47" xfId="0" applyNumberFormat="1" applyFont="1" applyBorder="1" applyAlignment="1">
      <alignment horizontal="center" vertical="center"/>
    </xf>
    <xf numFmtId="20" fontId="23" fillId="0" borderId="48" xfId="0" applyNumberFormat="1" applyFont="1" applyBorder="1" applyAlignment="1">
      <alignment horizontal="center" vertical="center"/>
    </xf>
    <xf numFmtId="0" fontId="25" fillId="0" borderId="0" xfId="0" applyFont="1" applyAlignment="1">
      <alignment horizontal="left" vertical="center" wrapText="1"/>
    </xf>
    <xf numFmtId="20" fontId="39" fillId="2" borderId="0" xfId="0" applyNumberFormat="1" applyFont="1" applyFill="1" applyAlignment="1">
      <alignment vertical="center" wrapText="1"/>
    </xf>
    <xf numFmtId="180" fontId="1" fillId="6" borderId="0" xfId="0" applyNumberFormat="1" applyFont="1" applyFill="1" applyAlignment="1">
      <alignment horizontal="right" vertical="center"/>
    </xf>
    <xf numFmtId="0" fontId="1" fillId="0" borderId="9" xfId="0" applyFont="1" applyBorder="1" applyAlignment="1">
      <alignment vertical="center"/>
    </xf>
    <xf numFmtId="178" fontId="17" fillId="0" borderId="49" xfId="0" applyNumberFormat="1" applyFont="1" applyBorder="1" applyAlignment="1">
      <alignment horizontal="right" vertical="center"/>
    </xf>
    <xf numFmtId="0" fontId="22" fillId="0" borderId="50" xfId="0" applyFont="1" applyBorder="1" applyAlignment="1">
      <alignment horizontal="center" vertical="center"/>
    </xf>
    <xf numFmtId="0" fontId="8" fillId="0" borderId="50" xfId="0" applyFont="1" applyBorder="1" applyAlignment="1">
      <alignment vertical="center"/>
    </xf>
    <xf numFmtId="176" fontId="23" fillId="0" borderId="51" xfId="0" applyNumberFormat="1" applyFont="1" applyBorder="1" applyAlignment="1">
      <alignment horizontal="center" vertical="center"/>
    </xf>
    <xf numFmtId="20" fontId="23" fillId="0" borderId="52" xfId="0" applyNumberFormat="1" applyFont="1" applyBorder="1" applyAlignment="1">
      <alignment horizontal="center" vertical="center"/>
    </xf>
    <xf numFmtId="176" fontId="23" fillId="0" borderId="53" xfId="0" applyNumberFormat="1" applyFont="1" applyBorder="1" applyAlignment="1">
      <alignment horizontal="center" vertical="center"/>
    </xf>
    <xf numFmtId="177" fontId="23" fillId="0" borderId="49" xfId="0" applyNumberFormat="1" applyFont="1" applyBorder="1" applyAlignment="1">
      <alignment horizontal="center" vertical="center"/>
    </xf>
    <xf numFmtId="0" fontId="22" fillId="0" borderId="24" xfId="0" applyFont="1" applyBorder="1" applyAlignment="1">
      <alignment horizontal="center" vertical="center" wrapText="1"/>
    </xf>
    <xf numFmtId="0" fontId="12" fillId="0" borderId="19" xfId="0" applyFont="1" applyBorder="1" applyAlignment="1">
      <alignment vertical="center"/>
    </xf>
    <xf numFmtId="0" fontId="25" fillId="0" borderId="54"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32" xfId="0" applyFont="1" applyBorder="1" applyAlignment="1">
      <alignment horizontal="center" vertical="center"/>
    </xf>
    <xf numFmtId="0" fontId="1" fillId="2" borderId="0" xfId="0" applyFont="1" applyFill="1" applyAlignment="1">
      <alignment horizontal="center" vertical="center"/>
    </xf>
    <xf numFmtId="0" fontId="39" fillId="0" borderId="0" xfId="0" applyFont="1" applyAlignment="1">
      <alignment vertical="center" wrapText="1"/>
    </xf>
    <xf numFmtId="20" fontId="39" fillId="7" borderId="0" xfId="0" applyNumberFormat="1" applyFont="1" applyFill="1" applyAlignment="1">
      <alignmen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26" fillId="0" borderId="0" xfId="0" applyFont="1" applyAlignment="1">
      <alignment horizontal="left" vertical="center" wrapText="1"/>
    </xf>
    <xf numFmtId="0" fontId="1" fillId="2" borderId="0" xfId="0" applyFont="1" applyFill="1" applyAlignment="1">
      <alignment horizontal="left" vertical="center" wrapText="1"/>
    </xf>
    <xf numFmtId="0" fontId="12" fillId="0" borderId="0" xfId="0" applyFont="1" applyAlignment="1">
      <alignment horizontal="right" vertical="center" wrapText="1"/>
    </xf>
    <xf numFmtId="0" fontId="7" fillId="0" borderId="0" xfId="0" applyFont="1" applyAlignment="1">
      <alignment horizontal="left" vertical="center"/>
    </xf>
    <xf numFmtId="0" fontId="41" fillId="0" borderId="0" xfId="0" applyFont="1" applyAlignment="1">
      <alignment horizontal="center" vertical="center" wrapText="1"/>
    </xf>
    <xf numFmtId="0" fontId="41" fillId="0" borderId="0" xfId="0" applyFont="1" applyAlignment="1">
      <alignment horizontal="center" vertical="center"/>
    </xf>
    <xf numFmtId="2" fontId="41" fillId="0" borderId="0" xfId="0" applyNumberFormat="1" applyFont="1" applyAlignment="1">
      <alignment horizontal="center" vertical="center"/>
    </xf>
    <xf numFmtId="0" fontId="42" fillId="0" borderId="0" xfId="0" applyFont="1" applyAlignment="1">
      <alignment horizontal="left" vertical="center" wrapText="1"/>
    </xf>
    <xf numFmtId="2" fontId="42" fillId="0" borderId="0" xfId="0" applyNumberFormat="1" applyFont="1" applyAlignment="1">
      <alignment horizontal="center" vertical="center"/>
    </xf>
    <xf numFmtId="0" fontId="42" fillId="0" borderId="0" xfId="0" applyFont="1" applyAlignment="1">
      <alignment vertical="center" wrapText="1"/>
    </xf>
    <xf numFmtId="0" fontId="42" fillId="0" borderId="0" xfId="0" applyFont="1" applyAlignment="1">
      <alignment vertical="center"/>
    </xf>
    <xf numFmtId="0" fontId="11" fillId="4" borderId="0" xfId="0" applyFont="1" applyFill="1" applyAlignment="1">
      <alignment horizontal="left" vertical="center" wrapText="1"/>
    </xf>
    <xf numFmtId="2" fontId="1" fillId="0" borderId="0" xfId="0" applyNumberFormat="1" applyFont="1" applyAlignment="1">
      <alignment horizontal="center" vertical="center"/>
    </xf>
    <xf numFmtId="0" fontId="28" fillId="0" borderId="21"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55" xfId="0" applyFont="1" applyBorder="1" applyAlignment="1">
      <alignment horizontal="center" vertical="center"/>
    </xf>
    <xf numFmtId="0" fontId="22" fillId="0" borderId="16" xfId="0" applyFont="1" applyBorder="1" applyAlignment="1">
      <alignment horizontal="center" vertical="center"/>
    </xf>
    <xf numFmtId="0" fontId="22" fillId="0" borderId="56" xfId="0" applyFont="1" applyBorder="1" applyAlignment="1">
      <alignment horizontal="center" vertical="center"/>
    </xf>
    <xf numFmtId="0" fontId="22" fillId="0" borderId="15" xfId="0" applyFont="1" applyBorder="1" applyAlignment="1">
      <alignment horizontal="center" vertical="center"/>
    </xf>
    <xf numFmtId="0" fontId="22" fillId="0" borderId="57" xfId="0" applyFont="1" applyBorder="1" applyAlignment="1">
      <alignment horizontal="center" vertical="center"/>
    </xf>
    <xf numFmtId="180" fontId="25" fillId="0" borderId="31" xfId="0" applyNumberFormat="1" applyFont="1" applyBorder="1" applyAlignment="1">
      <alignment horizontal="center" vertical="center"/>
    </xf>
    <xf numFmtId="0" fontId="25" fillId="0" borderId="54" xfId="0" applyFont="1" applyBorder="1" applyAlignment="1">
      <alignment horizontal="center" vertical="center"/>
    </xf>
    <xf numFmtId="0" fontId="25" fillId="0" borderId="35" xfId="0" applyFont="1" applyBorder="1" applyAlignment="1">
      <alignment horizontal="center" vertical="center"/>
    </xf>
    <xf numFmtId="176" fontId="25" fillId="0" borderId="33" xfId="0" applyNumberFormat="1" applyFont="1" applyBorder="1" applyAlignment="1">
      <alignment horizontal="center" vertical="center"/>
    </xf>
    <xf numFmtId="0" fontId="25" fillId="0" borderId="34" xfId="0" applyFont="1" applyBorder="1" applyAlignment="1">
      <alignment horizontal="center" vertical="center"/>
    </xf>
    <xf numFmtId="177" fontId="25" fillId="0" borderId="41" xfId="0" applyNumberFormat="1" applyFont="1" applyBorder="1" applyAlignment="1">
      <alignment horizontal="center" vertical="center"/>
    </xf>
    <xf numFmtId="177" fontId="25" fillId="0" borderId="58" xfId="0" applyNumberFormat="1" applyFont="1" applyBorder="1" applyAlignment="1">
      <alignment horizontal="center" vertical="center"/>
    </xf>
    <xf numFmtId="177" fontId="25" fillId="0" borderId="54" xfId="0" applyNumberFormat="1" applyFont="1" applyBorder="1" applyAlignment="1">
      <alignment horizontal="center" vertical="center"/>
    </xf>
    <xf numFmtId="177" fontId="25" fillId="0" borderId="41" xfId="0" applyNumberFormat="1" applyFont="1" applyBorder="1" applyAlignment="1">
      <alignment horizontal="center" vertical="center"/>
    </xf>
    <xf numFmtId="177" fontId="25" fillId="0" borderId="59" xfId="0" applyNumberFormat="1" applyFont="1" applyBorder="1" applyAlignment="1">
      <alignment horizontal="center" vertical="center"/>
    </xf>
    <xf numFmtId="180" fontId="25" fillId="0" borderId="60" xfId="0" applyNumberFormat="1" applyFont="1" applyBorder="1" applyAlignment="1">
      <alignment horizontal="center" vertical="center"/>
    </xf>
    <xf numFmtId="0" fontId="25" fillId="0" borderId="61" xfId="0" applyFont="1" applyBorder="1" applyAlignment="1">
      <alignment horizontal="center" vertical="center"/>
    </xf>
    <xf numFmtId="0" fontId="25" fillId="0" borderId="49" xfId="0" applyFont="1" applyBorder="1" applyAlignment="1">
      <alignment horizontal="center" vertical="center"/>
    </xf>
    <xf numFmtId="176" fontId="25" fillId="0" borderId="51" xfId="0" applyNumberFormat="1" applyFont="1" applyBorder="1" applyAlignment="1">
      <alignment horizontal="center" vertical="center"/>
    </xf>
    <xf numFmtId="0" fontId="25" fillId="0" borderId="52" xfId="0" applyFont="1" applyBorder="1" applyAlignment="1">
      <alignment horizontal="center" vertical="center"/>
    </xf>
    <xf numFmtId="177" fontId="25" fillId="0" borderId="62" xfId="0" applyNumberFormat="1" applyFont="1" applyBorder="1" applyAlignment="1">
      <alignment horizontal="center" vertical="center"/>
    </xf>
    <xf numFmtId="177" fontId="25" fillId="0" borderId="63" xfId="0" applyNumberFormat="1" applyFont="1" applyBorder="1" applyAlignment="1">
      <alignment horizontal="center" vertical="center"/>
    </xf>
    <xf numFmtId="177" fontId="25" fillId="0" borderId="61" xfId="0" applyNumberFormat="1" applyFont="1" applyBorder="1" applyAlignment="1">
      <alignment horizontal="center" vertical="center"/>
    </xf>
    <xf numFmtId="177" fontId="25" fillId="0" borderId="62" xfId="0" applyNumberFormat="1" applyFont="1" applyBorder="1" applyAlignment="1">
      <alignment horizontal="center" vertical="center"/>
    </xf>
    <xf numFmtId="177" fontId="25" fillId="0" borderId="64" xfId="0" applyNumberFormat="1" applyFont="1" applyBorder="1" applyAlignment="1">
      <alignment horizontal="center" vertical="center"/>
    </xf>
    <xf numFmtId="176" fontId="25" fillId="0" borderId="42" xfId="0" applyNumberFormat="1" applyFont="1" applyBorder="1" applyAlignment="1">
      <alignment horizontal="center" vertical="center"/>
    </xf>
    <xf numFmtId="0" fontId="12" fillId="0" borderId="0" xfId="0" applyFont="1" applyAlignment="1">
      <alignment horizontal="left" vertical="center"/>
    </xf>
    <xf numFmtId="0" fontId="1" fillId="0" borderId="13" xfId="0" applyFont="1" applyBorder="1" applyAlignment="1">
      <alignment horizontal="center" vertical="center"/>
    </xf>
    <xf numFmtId="0" fontId="32" fillId="0" borderId="0" xfId="0" applyFont="1" applyAlignment="1">
      <alignment vertical="center"/>
    </xf>
    <xf numFmtId="49" fontId="32"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0" fontId="43" fillId="0" borderId="0" xfId="0" applyFont="1" applyAlignment="1">
      <alignment vertical="center"/>
    </xf>
    <xf numFmtId="0" fontId="6" fillId="0" borderId="0" xfId="0" applyFont="1" applyAlignment="1">
      <alignment vertical="center" wrapText="1"/>
    </xf>
    <xf numFmtId="55" fontId="44" fillId="0" borderId="1" xfId="0" applyNumberFormat="1" applyFont="1" applyBorder="1" applyAlignment="1">
      <alignment horizontal="center" vertical="center" wrapText="1"/>
    </xf>
    <xf numFmtId="55" fontId="44" fillId="0" borderId="2" xfId="0" applyNumberFormat="1" applyFont="1" applyBorder="1" applyAlignment="1">
      <alignment horizontal="center" vertical="center" wrapText="1"/>
    </xf>
    <xf numFmtId="55" fontId="44" fillId="0" borderId="3" xfId="0" applyNumberFormat="1" applyFont="1" applyBorder="1" applyAlignment="1">
      <alignment horizontal="center" vertical="center" wrapText="1"/>
    </xf>
    <xf numFmtId="0" fontId="8" fillId="0" borderId="0" xfId="0" applyFont="1" applyAlignment="1">
      <alignment horizontal="left" vertical="center" wrapText="1"/>
    </xf>
    <xf numFmtId="0" fontId="1" fillId="0" borderId="0" xfId="0" applyFont="1"/>
    <xf numFmtId="0" fontId="45" fillId="0" borderId="0" xfId="0" applyFont="1" applyAlignment="1">
      <alignment vertical="center" wrapText="1"/>
    </xf>
    <xf numFmtId="0" fontId="45" fillId="0" borderId="8" xfId="0" applyFont="1" applyBorder="1" applyAlignment="1">
      <alignment vertical="center"/>
    </xf>
    <xf numFmtId="0" fontId="1" fillId="3" borderId="0" xfId="0" applyFont="1" applyFill="1" applyAlignment="1">
      <alignment horizontal="center" vertical="center"/>
    </xf>
    <xf numFmtId="0" fontId="4" fillId="0" borderId="0" xfId="0" applyFont="1" applyAlignment="1">
      <alignment horizontal="left" vertical="center" wrapText="1"/>
    </xf>
    <xf numFmtId="0" fontId="10" fillId="0" borderId="0" xfId="0" applyFont="1" applyAlignment="1">
      <alignment vertical="center" wrapText="1"/>
    </xf>
    <xf numFmtId="0" fontId="11" fillId="3" borderId="0" xfId="0" applyFont="1" applyFill="1" applyAlignment="1">
      <alignment horizontal="left" vertical="center"/>
    </xf>
    <xf numFmtId="0" fontId="1" fillId="0" borderId="0" xfId="0" applyFont="1" applyAlignment="1">
      <alignment horizontal="center" vertical="center" wrapText="1"/>
    </xf>
    <xf numFmtId="20" fontId="1" fillId="0" borderId="0" xfId="0" applyNumberFormat="1" applyFont="1" applyAlignment="1">
      <alignment horizontal="right" vertical="center"/>
    </xf>
    <xf numFmtId="0" fontId="12" fillId="3" borderId="0" xfId="0" applyFont="1" applyFill="1" applyAlignment="1">
      <alignment vertical="center"/>
    </xf>
    <xf numFmtId="0" fontId="46" fillId="3" borderId="21" xfId="0" applyFont="1" applyFill="1" applyBorder="1" applyAlignment="1">
      <alignment horizontal="center" vertical="center" wrapText="1"/>
    </xf>
    <xf numFmtId="0" fontId="32" fillId="6" borderId="0" xfId="0" applyFont="1" applyFill="1" applyAlignment="1">
      <alignment horizontal="center" vertical="center" wrapText="1"/>
    </xf>
    <xf numFmtId="182" fontId="32" fillId="6" borderId="0" xfId="0" applyNumberFormat="1" applyFont="1" applyFill="1" applyAlignment="1">
      <alignment horizontal="center" vertical="center" wrapText="1"/>
    </xf>
    <xf numFmtId="20" fontId="32" fillId="6" borderId="0" xfId="0" applyNumberFormat="1" applyFont="1" applyFill="1" applyAlignment="1">
      <alignment horizontal="center" vertical="center"/>
    </xf>
    <xf numFmtId="20" fontId="32" fillId="6" borderId="0" xfId="0" applyNumberFormat="1" applyFont="1" applyFill="1" applyAlignment="1">
      <alignment horizontal="center" vertical="center" wrapText="1"/>
    </xf>
    <xf numFmtId="0" fontId="32" fillId="8" borderId="65" xfId="0" applyFont="1" applyFill="1" applyBorder="1" applyAlignment="1">
      <alignment vertical="center" wrapText="1"/>
    </xf>
    <xf numFmtId="178" fontId="22" fillId="0" borderId="26" xfId="0" applyNumberFormat="1" applyFont="1" applyBorder="1" applyAlignment="1">
      <alignment vertical="center"/>
    </xf>
    <xf numFmtId="0" fontId="8" fillId="0" borderId="27" xfId="0" applyFont="1" applyBorder="1" applyAlignment="1">
      <alignment horizontal="center" vertical="center" textRotation="255"/>
    </xf>
    <xf numFmtId="178" fontId="22" fillId="0" borderId="26" xfId="0" applyNumberFormat="1" applyFont="1" applyBorder="1" applyAlignment="1">
      <alignment horizontal="right" vertical="center"/>
    </xf>
    <xf numFmtId="177" fontId="23" fillId="0" borderId="66" xfId="0" applyNumberFormat="1" applyFont="1" applyBorder="1" applyAlignment="1">
      <alignment horizontal="center" vertical="center"/>
    </xf>
    <xf numFmtId="0" fontId="22" fillId="0" borderId="56" xfId="0" applyFont="1" applyBorder="1" applyAlignment="1">
      <alignment horizontal="center" vertical="center"/>
    </xf>
    <xf numFmtId="0" fontId="22" fillId="0" borderId="27" xfId="0" applyFont="1" applyBorder="1" applyAlignment="1">
      <alignment horizontal="center" vertical="center" wrapText="1"/>
    </xf>
    <xf numFmtId="0" fontId="11" fillId="0" borderId="67" xfId="0" applyFont="1" applyBorder="1" applyAlignment="1">
      <alignment horizontal="center" vertical="center" wrapText="1"/>
    </xf>
    <xf numFmtId="0" fontId="32" fillId="6" borderId="32" xfId="0" applyFont="1" applyFill="1" applyBorder="1" applyAlignment="1">
      <alignment vertical="center" wrapText="1"/>
    </xf>
    <xf numFmtId="20" fontId="32" fillId="6" borderId="32" xfId="0" applyNumberFormat="1" applyFont="1" applyFill="1" applyBorder="1" applyAlignment="1">
      <alignment horizontal="center" vertical="center" wrapText="1"/>
    </xf>
    <xf numFmtId="183" fontId="32" fillId="6" borderId="54" xfId="0" applyNumberFormat="1" applyFont="1" applyFill="1" applyBorder="1" applyAlignment="1">
      <alignment horizontal="center" vertical="center" wrapText="1"/>
    </xf>
    <xf numFmtId="0" fontId="32" fillId="6" borderId="32" xfId="0" applyFont="1" applyFill="1" applyBorder="1" applyAlignment="1">
      <alignment horizontal="center" vertical="center" wrapText="1"/>
    </xf>
    <xf numFmtId="183" fontId="32" fillId="8" borderId="68" xfId="0" applyNumberFormat="1" applyFont="1" applyFill="1" applyBorder="1" applyAlignment="1">
      <alignment horizontal="center" vertical="center" wrapText="1"/>
    </xf>
    <xf numFmtId="183" fontId="32" fillId="6" borderId="32" xfId="0" applyNumberFormat="1" applyFont="1" applyFill="1" applyBorder="1" applyAlignment="1">
      <alignment horizontal="center" vertical="center" wrapText="1"/>
    </xf>
    <xf numFmtId="183" fontId="32" fillId="0" borderId="68" xfId="0" applyNumberFormat="1" applyFont="1" applyBorder="1" applyAlignment="1">
      <alignment horizontal="center" vertical="center"/>
    </xf>
    <xf numFmtId="178" fontId="22" fillId="0" borderId="31" xfId="0" applyNumberFormat="1" applyFont="1" applyBorder="1" applyAlignment="1">
      <alignment horizontal="right" vertical="center"/>
    </xf>
    <xf numFmtId="0" fontId="8" fillId="0" borderId="32" xfId="0" applyFont="1" applyBorder="1" applyAlignment="1">
      <alignment horizontal="center" vertical="center" textRotation="255"/>
    </xf>
    <xf numFmtId="177" fontId="23" fillId="0" borderId="41" xfId="0" applyNumberFormat="1" applyFont="1" applyBorder="1" applyAlignment="1">
      <alignment horizontal="center" vertical="center"/>
    </xf>
    <xf numFmtId="177" fontId="23" fillId="0" borderId="69" xfId="0" applyNumberFormat="1" applyFont="1" applyBorder="1" applyAlignment="1">
      <alignment horizontal="center" vertical="center"/>
    </xf>
    <xf numFmtId="0" fontId="11" fillId="0" borderId="45" xfId="0" applyFont="1" applyBorder="1" applyAlignment="1">
      <alignment horizontal="center" vertical="center" wrapText="1"/>
    </xf>
    <xf numFmtId="0" fontId="32" fillId="3" borderId="32" xfId="0" applyFont="1" applyFill="1" applyBorder="1" applyAlignment="1">
      <alignment vertical="center" wrapText="1"/>
    </xf>
    <xf numFmtId="20" fontId="32" fillId="3" borderId="32" xfId="0" applyNumberFormat="1" applyFont="1" applyFill="1" applyBorder="1" applyAlignment="1">
      <alignment horizontal="center" vertical="center" wrapText="1"/>
    </xf>
    <xf numFmtId="183" fontId="32" fillId="3" borderId="54" xfId="0" applyNumberFormat="1" applyFont="1" applyFill="1" applyBorder="1" applyAlignment="1">
      <alignment horizontal="center" vertical="center" wrapText="1"/>
    </xf>
    <xf numFmtId="0" fontId="32" fillId="3" borderId="32" xfId="0" applyFont="1" applyFill="1" applyBorder="1" applyAlignment="1">
      <alignment horizontal="center" vertical="center" wrapText="1"/>
    </xf>
    <xf numFmtId="183" fontId="32" fillId="3" borderId="32" xfId="0" applyNumberFormat="1" applyFont="1" applyFill="1" applyBorder="1" applyAlignment="1">
      <alignment horizontal="center" vertical="center" wrapText="1"/>
    </xf>
    <xf numFmtId="0" fontId="22" fillId="0" borderId="70" xfId="0" applyFont="1" applyBorder="1" applyAlignment="1">
      <alignment horizontal="center" vertical="center"/>
    </xf>
    <xf numFmtId="0" fontId="23" fillId="0" borderId="45" xfId="0" applyFont="1" applyBorder="1" applyAlignment="1">
      <alignment horizontal="center" vertical="center" wrapText="1"/>
    </xf>
    <xf numFmtId="20" fontId="32" fillId="6" borderId="32" xfId="0" applyNumberFormat="1" applyFont="1" applyFill="1" applyBorder="1" applyAlignment="1">
      <alignment horizontal="left" vertical="center"/>
    </xf>
    <xf numFmtId="20" fontId="32" fillId="6" borderId="32" xfId="0" applyNumberFormat="1" applyFont="1" applyFill="1" applyBorder="1" applyAlignment="1">
      <alignment horizontal="center" vertical="center"/>
    </xf>
    <xf numFmtId="183" fontId="32" fillId="6" borderId="54" xfId="0" applyNumberFormat="1" applyFont="1" applyFill="1" applyBorder="1" applyAlignment="1">
      <alignment horizontal="center" vertical="center"/>
    </xf>
    <xf numFmtId="0" fontId="32" fillId="6" borderId="32" xfId="0" applyFont="1" applyFill="1" applyBorder="1" applyAlignment="1">
      <alignment horizontal="center" vertical="center"/>
    </xf>
    <xf numFmtId="183" fontId="32" fillId="8" borderId="68" xfId="0" applyNumberFormat="1" applyFont="1" applyFill="1" applyBorder="1" applyAlignment="1">
      <alignment horizontal="center" vertical="center"/>
    </xf>
    <xf numFmtId="20" fontId="32" fillId="0" borderId="32" xfId="0" applyNumberFormat="1" applyFont="1" applyBorder="1" applyAlignment="1">
      <alignment horizontal="center" vertical="center"/>
    </xf>
    <xf numFmtId="183" fontId="32" fillId="0" borderId="32" xfId="0" applyNumberFormat="1" applyFont="1" applyBorder="1" applyAlignment="1">
      <alignment horizontal="center" vertical="center"/>
    </xf>
    <xf numFmtId="0" fontId="32" fillId="0" borderId="32" xfId="0" applyFont="1" applyBorder="1" applyAlignment="1">
      <alignment horizontal="center" vertical="center"/>
    </xf>
    <xf numFmtId="183" fontId="32" fillId="0" borderId="54" xfId="0" applyNumberFormat="1" applyFont="1" applyBorder="1" applyAlignment="1">
      <alignment horizontal="center" vertical="center"/>
    </xf>
    <xf numFmtId="0" fontId="23" fillId="0" borderId="71" xfId="0" applyFont="1" applyBorder="1" applyAlignment="1">
      <alignment horizontal="center" vertical="center" wrapText="1"/>
    </xf>
    <xf numFmtId="20" fontId="32" fillId="6" borderId="32" xfId="0" applyNumberFormat="1" applyFont="1" applyFill="1" applyBorder="1" applyAlignment="1">
      <alignment vertical="center"/>
    </xf>
    <xf numFmtId="20" fontId="32" fillId="0" borderId="32" xfId="0" applyNumberFormat="1" applyFont="1" applyBorder="1" applyAlignment="1">
      <alignment horizontal="center" vertical="center" wrapText="1"/>
    </xf>
    <xf numFmtId="183" fontId="32" fillId="0" borderId="54" xfId="0" applyNumberFormat="1" applyFont="1" applyBorder="1" applyAlignment="1">
      <alignment horizontal="center" vertical="center" wrapText="1"/>
    </xf>
    <xf numFmtId="0" fontId="32" fillId="0" borderId="32" xfId="0" applyFont="1" applyBorder="1" applyAlignment="1">
      <alignment horizontal="center" vertical="center" wrapText="1"/>
    </xf>
    <xf numFmtId="0" fontId="22" fillId="0" borderId="72" xfId="0" applyFont="1" applyBorder="1" applyAlignment="1">
      <alignment horizontal="center" vertical="center" wrapText="1"/>
    </xf>
    <xf numFmtId="182" fontId="32" fillId="0" borderId="0" xfId="0" applyNumberFormat="1" applyFont="1" applyAlignment="1">
      <alignment horizontal="center" vertical="center"/>
    </xf>
    <xf numFmtId="20" fontId="32" fillId="3" borderId="32" xfId="0" applyNumberFormat="1" applyFont="1" applyFill="1" applyBorder="1" applyAlignment="1">
      <alignment horizontal="center" vertical="center"/>
    </xf>
    <xf numFmtId="183" fontId="32" fillId="3" borderId="54" xfId="0" applyNumberFormat="1" applyFont="1" applyFill="1" applyBorder="1" applyAlignment="1">
      <alignment horizontal="center" vertical="center"/>
    </xf>
    <xf numFmtId="0" fontId="32" fillId="3" borderId="32" xfId="0" applyFont="1" applyFill="1" applyBorder="1" applyAlignment="1">
      <alignment horizontal="center" vertical="center"/>
    </xf>
    <xf numFmtId="0" fontId="23" fillId="0" borderId="73" xfId="0" applyFont="1" applyBorder="1" applyAlignment="1">
      <alignment horizontal="center" vertical="center" wrapText="1"/>
    </xf>
    <xf numFmtId="182" fontId="1" fillId="0" borderId="0" xfId="0" applyNumberFormat="1" applyFont="1" applyAlignment="1">
      <alignment horizontal="center" vertical="center"/>
    </xf>
    <xf numFmtId="178" fontId="22" fillId="0" borderId="46" xfId="0" applyNumberFormat="1" applyFont="1" applyBorder="1" applyAlignment="1">
      <alignment horizontal="right" vertical="center"/>
    </xf>
    <xf numFmtId="0" fontId="8" fillId="0" borderId="37" xfId="0" applyFont="1" applyBorder="1" applyAlignment="1">
      <alignment horizontal="center" vertical="center" textRotation="255"/>
    </xf>
    <xf numFmtId="177" fontId="23" fillId="0" borderId="38" xfId="0" applyNumberFormat="1" applyFont="1" applyBorder="1" applyAlignment="1">
      <alignment horizontal="center" vertical="center"/>
    </xf>
    <xf numFmtId="0" fontId="8" fillId="0" borderId="61" xfId="0" applyFont="1" applyBorder="1" applyAlignment="1">
      <alignment horizontal="center" vertical="center" textRotation="255"/>
    </xf>
    <xf numFmtId="20" fontId="23" fillId="0" borderId="62" xfId="0" applyNumberFormat="1" applyFont="1" applyBorder="1" applyAlignment="1">
      <alignment horizontal="center" vertical="center"/>
    </xf>
    <xf numFmtId="177" fontId="23" fillId="0" borderId="63" xfId="0" applyNumberFormat="1" applyFont="1" applyBorder="1" applyAlignment="1">
      <alignment horizontal="center" vertical="center"/>
    </xf>
    <xf numFmtId="176" fontId="23" fillId="0" borderId="51" xfId="0" applyNumberFormat="1" applyFont="1" applyBorder="1" applyAlignment="1">
      <alignment horizontal="center" vertical="center" wrapText="1"/>
    </xf>
    <xf numFmtId="20" fontId="23" fillId="0" borderId="52" xfId="0" applyNumberFormat="1" applyFont="1" applyBorder="1" applyAlignment="1">
      <alignment horizontal="center" vertical="center" wrapText="1"/>
    </xf>
    <xf numFmtId="177" fontId="23" fillId="0" borderId="63" xfId="0" applyNumberFormat="1" applyFont="1" applyBorder="1" applyAlignment="1">
      <alignment horizontal="center" vertical="center" wrapText="1"/>
    </xf>
    <xf numFmtId="0" fontId="22" fillId="0" borderId="43" xfId="0" applyFont="1" applyBorder="1" applyAlignment="1">
      <alignment horizontal="center" vertical="center" wrapText="1"/>
    </xf>
    <xf numFmtId="0" fontId="1" fillId="6" borderId="0" xfId="0" applyFont="1" applyFill="1" applyAlignment="1">
      <alignment horizontal="center" vertical="center" wrapText="1"/>
    </xf>
    <xf numFmtId="182" fontId="1" fillId="6" borderId="0" xfId="0" applyNumberFormat="1" applyFont="1" applyFill="1" applyAlignment="1">
      <alignment horizontal="center" vertical="center" wrapText="1"/>
    </xf>
    <xf numFmtId="20" fontId="32" fillId="0" borderId="37" xfId="0" applyNumberFormat="1" applyFont="1" applyBorder="1" applyAlignment="1">
      <alignment horizontal="center" vertical="center"/>
    </xf>
    <xf numFmtId="183" fontId="32" fillId="0" borderId="74" xfId="0" applyNumberFormat="1" applyFont="1" applyBorder="1" applyAlignment="1">
      <alignment horizontal="center" vertical="center"/>
    </xf>
    <xf numFmtId="0" fontId="12" fillId="0" borderId="12" xfId="0" applyFont="1" applyBorder="1" applyAlignment="1">
      <alignment horizontal="right" vertical="center" textRotation="255" wrapText="1"/>
    </xf>
    <xf numFmtId="0" fontId="12" fillId="0" borderId="75" xfId="0" applyFont="1" applyBorder="1" applyAlignment="1">
      <alignment horizontal="center" vertical="center" wrapText="1"/>
    </xf>
    <xf numFmtId="0" fontId="12" fillId="0" borderId="76" xfId="0" applyFont="1" applyBorder="1" applyAlignment="1">
      <alignment horizontal="center" vertical="center" wrapText="1"/>
    </xf>
    <xf numFmtId="0" fontId="28" fillId="0" borderId="38" xfId="0" applyFont="1" applyBorder="1" applyAlignment="1">
      <alignment vertical="center"/>
    </xf>
    <xf numFmtId="2" fontId="28" fillId="0" borderId="38" xfId="0" applyNumberFormat="1" applyFont="1" applyBorder="1" applyAlignment="1">
      <alignment vertical="center"/>
    </xf>
    <xf numFmtId="0" fontId="1" fillId="0" borderId="38" xfId="0" applyFont="1" applyBorder="1" applyAlignment="1">
      <alignment vertical="center"/>
    </xf>
    <xf numFmtId="20" fontId="1" fillId="2" borderId="0" xfId="0" applyNumberFormat="1" applyFont="1" applyFill="1" applyAlignment="1">
      <alignment vertical="center" wrapText="1"/>
    </xf>
    <xf numFmtId="183" fontId="32" fillId="6" borderId="32" xfId="0" applyNumberFormat="1" applyFont="1" applyFill="1" applyBorder="1" applyAlignment="1">
      <alignment horizontal="center" vertical="center"/>
    </xf>
    <xf numFmtId="20" fontId="1" fillId="6" borderId="0" xfId="0" applyNumberFormat="1" applyFont="1" applyFill="1" applyAlignment="1">
      <alignment vertical="center"/>
    </xf>
    <xf numFmtId="178" fontId="22" fillId="0" borderId="49" xfId="0" applyNumberFormat="1" applyFont="1" applyBorder="1" applyAlignment="1">
      <alignment horizontal="right" vertical="center"/>
    </xf>
    <xf numFmtId="0" fontId="8" fillId="0" borderId="50" xfId="0" applyFont="1" applyBorder="1" applyAlignment="1">
      <alignment vertical="center" textRotation="255"/>
    </xf>
    <xf numFmtId="184" fontId="22" fillId="0" borderId="54" xfId="0" applyNumberFormat="1" applyFont="1" applyBorder="1" applyAlignment="1">
      <alignment horizontal="center" vertical="center" wrapText="1"/>
    </xf>
    <xf numFmtId="184" fontId="22" fillId="0" borderId="35" xfId="0" applyNumberFormat="1" applyFont="1" applyBorder="1" applyAlignment="1">
      <alignment horizontal="center" vertical="center" wrapText="1"/>
    </xf>
    <xf numFmtId="20" fontId="1" fillId="7" borderId="0" xfId="0" applyNumberFormat="1" applyFont="1" applyFill="1" applyAlignment="1">
      <alignment vertical="center" wrapText="1"/>
    </xf>
    <xf numFmtId="180" fontId="1" fillId="0" borderId="0" xfId="0" applyNumberFormat="1" applyFont="1" applyAlignment="1">
      <alignment horizontal="right" vertical="center"/>
    </xf>
    <xf numFmtId="183" fontId="32" fillId="3" borderId="32" xfId="0" applyNumberFormat="1" applyFont="1" applyFill="1" applyBorder="1" applyAlignment="1">
      <alignment horizontal="center" vertical="center"/>
    </xf>
    <xf numFmtId="183" fontId="32" fillId="8" borderId="74" xfId="0" applyNumberFormat="1" applyFont="1" applyFill="1" applyBorder="1" applyAlignment="1">
      <alignment horizontal="center" vertical="center"/>
    </xf>
    <xf numFmtId="20" fontId="1" fillId="3" borderId="0" xfId="0" applyNumberFormat="1" applyFont="1" applyFill="1" applyAlignment="1">
      <alignment vertical="center"/>
    </xf>
    <xf numFmtId="20" fontId="1" fillId="3" borderId="0" xfId="0" applyNumberFormat="1" applyFont="1" applyFill="1" applyAlignment="1">
      <alignment horizontal="center" vertical="center"/>
    </xf>
    <xf numFmtId="183" fontId="22" fillId="0" borderId="54" xfId="0" applyNumberFormat="1" applyFont="1" applyBorder="1" applyAlignment="1">
      <alignment horizontal="center" vertical="center" wrapText="1"/>
    </xf>
    <xf numFmtId="183" fontId="22" fillId="0" borderId="35" xfId="0" applyNumberFormat="1" applyFont="1" applyBorder="1" applyAlignment="1">
      <alignment horizontal="center" vertical="center" wrapText="1"/>
    </xf>
    <xf numFmtId="0" fontId="29" fillId="0" borderId="0" xfId="0" applyFont="1" applyAlignment="1">
      <alignment horizontal="left" vertical="center"/>
    </xf>
    <xf numFmtId="178" fontId="25" fillId="0" borderId="31" xfId="0" applyNumberFormat="1" applyFont="1" applyBorder="1" applyAlignment="1">
      <alignment horizontal="center" vertical="center"/>
    </xf>
    <xf numFmtId="177" fontId="25" fillId="0" borderId="54" xfId="0" applyNumberFormat="1" applyFont="1" applyBorder="1" applyAlignment="1">
      <alignment horizontal="center" vertical="center" wrapText="1"/>
    </xf>
    <xf numFmtId="177" fontId="25" fillId="0" borderId="41" xfId="0" applyNumberFormat="1" applyFont="1" applyBorder="1" applyAlignment="1">
      <alignment horizontal="center" vertical="center" wrapText="1"/>
    </xf>
    <xf numFmtId="177" fontId="25" fillId="0" borderId="59" xfId="0" applyNumberFormat="1" applyFont="1" applyBorder="1" applyAlignment="1">
      <alignment horizontal="center" vertical="center" wrapText="1"/>
    </xf>
    <xf numFmtId="178" fontId="25" fillId="0" borderId="60" xfId="0" applyNumberFormat="1" applyFont="1" applyBorder="1" applyAlignment="1">
      <alignment horizontal="center" vertical="center"/>
    </xf>
    <xf numFmtId="177" fontId="25" fillId="0" borderId="61" xfId="0" applyNumberFormat="1" applyFont="1" applyBorder="1" applyAlignment="1">
      <alignment horizontal="center" vertical="center" wrapText="1"/>
    </xf>
    <xf numFmtId="177" fontId="25" fillId="0" borderId="62" xfId="0" applyNumberFormat="1" applyFont="1" applyBorder="1" applyAlignment="1">
      <alignment horizontal="center" vertical="center" wrapText="1"/>
    </xf>
    <xf numFmtId="177" fontId="25" fillId="0" borderId="64" xfId="0" applyNumberFormat="1" applyFont="1" applyBorder="1" applyAlignment="1">
      <alignment horizontal="center" vertical="center" wrapText="1"/>
    </xf>
  </cellXfs>
  <cellStyles count="1">
    <cellStyle name="標準" xfId="0" builtinId="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2" name="左大かっこ 1">
          <a:extLst>
            <a:ext uri="{FF2B5EF4-FFF2-40B4-BE49-F238E27FC236}">
              <a16:creationId xmlns:a16="http://schemas.microsoft.com/office/drawing/2014/main" id="{E828F821-6A20-4BD6-9CAD-A28BD58ACD8A}"/>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 name="左大かっこ 2">
          <a:extLst>
            <a:ext uri="{FF2B5EF4-FFF2-40B4-BE49-F238E27FC236}">
              <a16:creationId xmlns:a16="http://schemas.microsoft.com/office/drawing/2014/main" id="{3E37EEB6-9799-477E-AB20-55011A90CA6B}"/>
            </a:ext>
          </a:extLst>
        </xdr:cNvPr>
        <xdr:cNvSpPr/>
      </xdr:nvSpPr>
      <xdr:spPr>
        <a:xfrm>
          <a:off x="136071" y="1664017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4" name="左大かっこ 3">
          <a:extLst>
            <a:ext uri="{FF2B5EF4-FFF2-40B4-BE49-F238E27FC236}">
              <a16:creationId xmlns:a16="http://schemas.microsoft.com/office/drawing/2014/main" id="{321C2D5F-EB21-4FE8-A894-3D851EA7C13B}"/>
            </a:ext>
          </a:extLst>
        </xdr:cNvPr>
        <xdr:cNvSpPr/>
      </xdr:nvSpPr>
      <xdr:spPr>
        <a:xfrm flipH="1">
          <a:off x="14020800" y="1670821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5" name="テキスト ボックス 4">
          <a:extLst>
            <a:ext uri="{FF2B5EF4-FFF2-40B4-BE49-F238E27FC236}">
              <a16:creationId xmlns:a16="http://schemas.microsoft.com/office/drawing/2014/main" id="{EC854FBB-97C4-4F08-A92A-E62158872C80}"/>
            </a:ext>
          </a:extLst>
        </xdr:cNvPr>
        <xdr:cNvSpPr txBox="1"/>
      </xdr:nvSpPr>
      <xdr:spPr>
        <a:xfrm>
          <a:off x="3256190" y="1500869"/>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6" name="四角形吹き出し 4">
          <a:extLst>
            <a:ext uri="{FF2B5EF4-FFF2-40B4-BE49-F238E27FC236}">
              <a16:creationId xmlns:a16="http://schemas.microsoft.com/office/drawing/2014/main" id="{E44BE2FD-8662-4AF9-BA59-4CDAF15DE9BB}"/>
            </a:ext>
          </a:extLst>
        </xdr:cNvPr>
        <xdr:cNvSpPr/>
      </xdr:nvSpPr>
      <xdr:spPr>
        <a:xfrm>
          <a:off x="9746797" y="2956832"/>
          <a:ext cx="3262992" cy="1017815"/>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7" name="四角形吹き出し 5">
          <a:extLst>
            <a:ext uri="{FF2B5EF4-FFF2-40B4-BE49-F238E27FC236}">
              <a16:creationId xmlns:a16="http://schemas.microsoft.com/office/drawing/2014/main" id="{7CCF37A5-E51C-4BCB-BD57-6357753F6283}"/>
            </a:ext>
          </a:extLst>
        </xdr:cNvPr>
        <xdr:cNvSpPr/>
      </xdr:nvSpPr>
      <xdr:spPr>
        <a:xfrm>
          <a:off x="3932463" y="7251246"/>
          <a:ext cx="3615419"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8" name="四角形吹き出し 6">
          <a:extLst>
            <a:ext uri="{FF2B5EF4-FFF2-40B4-BE49-F238E27FC236}">
              <a16:creationId xmlns:a16="http://schemas.microsoft.com/office/drawing/2014/main" id="{F98E917E-EE58-41CC-A555-D939FA21F4CA}"/>
            </a:ext>
          </a:extLst>
        </xdr:cNvPr>
        <xdr:cNvSpPr/>
      </xdr:nvSpPr>
      <xdr:spPr>
        <a:xfrm>
          <a:off x="1445079" y="10203995"/>
          <a:ext cx="3820885"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9" name="四角形吹き出し 7">
          <a:extLst>
            <a:ext uri="{FF2B5EF4-FFF2-40B4-BE49-F238E27FC236}">
              <a16:creationId xmlns:a16="http://schemas.microsoft.com/office/drawing/2014/main" id="{DB34DE90-7716-44C2-8C5C-431972F04777}"/>
            </a:ext>
          </a:extLst>
        </xdr:cNvPr>
        <xdr:cNvSpPr/>
      </xdr:nvSpPr>
      <xdr:spPr>
        <a:xfrm>
          <a:off x="2649312" y="12993460"/>
          <a:ext cx="3633449"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0" name="正方形/長方形 9">
          <a:extLst>
            <a:ext uri="{FF2B5EF4-FFF2-40B4-BE49-F238E27FC236}">
              <a16:creationId xmlns:a16="http://schemas.microsoft.com/office/drawing/2014/main" id="{BE7F3E2A-8732-40ED-96DA-65F7FA12F822}"/>
            </a:ext>
          </a:extLst>
        </xdr:cNvPr>
        <xdr:cNvSpPr/>
      </xdr:nvSpPr>
      <xdr:spPr>
        <a:xfrm>
          <a:off x="7683953" y="1395956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1" name="四角形吹き出し 9">
          <a:extLst>
            <a:ext uri="{FF2B5EF4-FFF2-40B4-BE49-F238E27FC236}">
              <a16:creationId xmlns:a16="http://schemas.microsoft.com/office/drawing/2014/main" id="{4063D55B-26D8-4237-BD17-548248CAB0EA}"/>
            </a:ext>
          </a:extLst>
        </xdr:cNvPr>
        <xdr:cNvSpPr/>
      </xdr:nvSpPr>
      <xdr:spPr>
        <a:xfrm>
          <a:off x="6617154" y="15891783"/>
          <a:ext cx="2739117"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2" name="四角形吹き出し 10">
          <a:extLst>
            <a:ext uri="{FF2B5EF4-FFF2-40B4-BE49-F238E27FC236}">
              <a16:creationId xmlns:a16="http://schemas.microsoft.com/office/drawing/2014/main" id="{585E05DC-9B4B-444A-803D-022CF4236BF0}"/>
            </a:ext>
          </a:extLst>
        </xdr:cNvPr>
        <xdr:cNvSpPr/>
      </xdr:nvSpPr>
      <xdr:spPr>
        <a:xfrm>
          <a:off x="915761" y="6883853"/>
          <a:ext cx="2907846"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3" name="四角形吹き出し 11">
          <a:extLst>
            <a:ext uri="{FF2B5EF4-FFF2-40B4-BE49-F238E27FC236}">
              <a16:creationId xmlns:a16="http://schemas.microsoft.com/office/drawing/2014/main" id="{28821364-CFC2-4CDB-B50B-E182E86F62CB}"/>
            </a:ext>
          </a:extLst>
        </xdr:cNvPr>
        <xdr:cNvSpPr/>
      </xdr:nvSpPr>
      <xdr:spPr>
        <a:xfrm>
          <a:off x="635454" y="19058165"/>
          <a:ext cx="3147332" cy="613681"/>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4" name="四角形吹き出し 12">
          <a:extLst>
            <a:ext uri="{FF2B5EF4-FFF2-40B4-BE49-F238E27FC236}">
              <a16:creationId xmlns:a16="http://schemas.microsoft.com/office/drawing/2014/main" id="{A2928810-678B-4E56-9846-29955DB7C7E8}"/>
            </a:ext>
          </a:extLst>
        </xdr:cNvPr>
        <xdr:cNvSpPr/>
      </xdr:nvSpPr>
      <xdr:spPr>
        <a:xfrm>
          <a:off x="4766582" y="19180629"/>
          <a:ext cx="3282043" cy="1310367"/>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5" name="四角形吹き出し 13">
          <a:extLst>
            <a:ext uri="{FF2B5EF4-FFF2-40B4-BE49-F238E27FC236}">
              <a16:creationId xmlns:a16="http://schemas.microsoft.com/office/drawing/2014/main" id="{3EC7010C-F517-4042-821C-B74418C6888D}"/>
            </a:ext>
          </a:extLst>
        </xdr:cNvPr>
        <xdr:cNvSpPr/>
      </xdr:nvSpPr>
      <xdr:spPr>
        <a:xfrm>
          <a:off x="9814831" y="19085377"/>
          <a:ext cx="3113315" cy="708934"/>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9DA8522A-1B54-4667-85A4-EE597B083CCD}"/>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4B39C39-E701-4A12-BB50-854E3E0B6967}"/>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136071</xdr:colOff>
      <xdr:row>3</xdr:row>
      <xdr:rowOff>95250</xdr:rowOff>
    </xdr:from>
    <xdr:ext cx="9606643" cy="966106"/>
    <xdr:sp macro="" textlink="">
      <xdr:nvSpPr>
        <xdr:cNvPr id="4" name="テキスト ボックス 3">
          <a:extLst>
            <a:ext uri="{FF2B5EF4-FFF2-40B4-BE49-F238E27FC236}">
              <a16:creationId xmlns:a16="http://schemas.microsoft.com/office/drawing/2014/main" id="{F35EC5C7-EEC1-4A55-9FE6-98053AC8535C}"/>
            </a:ext>
          </a:extLst>
        </xdr:cNvPr>
        <xdr:cNvSpPr txBox="1"/>
      </xdr:nvSpPr>
      <xdr:spPr>
        <a:xfrm>
          <a:off x="1802946" y="1685925"/>
          <a:ext cx="9606643" cy="966106"/>
        </a:xfrm>
        <a:prstGeom prst="rect">
          <a:avLst/>
        </a:prstGeom>
        <a:solidFill>
          <a:srgbClr val="FFFF00"/>
        </a:solidFill>
        <a:ln w="38100">
          <a:solidFill>
            <a:srgbClr val="FF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r>
            <a:rPr kumimoji="1" lang="en-US" altLang="ja-JP" sz="2000" b="1"/>
            <a:t>Please download this form to your own desktop etc. before using it.</a:t>
          </a:r>
        </a:p>
        <a:p>
          <a:r>
            <a:rPr kumimoji="1" lang="en-US" altLang="ja-JP" sz="2000" b="1"/>
            <a:t>If you edit on</a:t>
          </a:r>
          <a:r>
            <a:rPr kumimoji="1" lang="en-US" altLang="ja-JP" sz="2000" b="1" baseline="0"/>
            <a:t> </a:t>
          </a:r>
          <a:r>
            <a:rPr kumimoji="1" lang="en-US" altLang="ja-JP" sz="2000" b="1"/>
            <a:t>browser, the input information may be overwritten and remain.</a:t>
          </a:r>
          <a:endParaRPr kumimoji="1" lang="ja-JP" altLang="en-US" sz="2000" b="1"/>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4_Working%20Time%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
      <sheetName val="2022.4"/>
      <sheetName val="2022.5"/>
      <sheetName val="2022.6"/>
      <sheetName val="2022.7"/>
      <sheetName val="2022.8"/>
      <sheetName val="2022.9"/>
      <sheetName val="2022.10"/>
      <sheetName val="2022.11"/>
      <sheetName val="2022.12"/>
      <sheetName val="2023.1"/>
      <sheetName val="2023.2"/>
      <sheetName val="2023.3"/>
      <sheetName val="(事務用)2022年度休日一覧(土日除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44680</v>
          </cell>
          <cell r="B1" t="str">
            <v>休日</v>
          </cell>
        </row>
        <row r="2">
          <cell r="A2">
            <v>44684</v>
          </cell>
          <cell r="B2" t="str">
            <v>休日</v>
          </cell>
        </row>
        <row r="3">
          <cell r="A3">
            <v>44685</v>
          </cell>
          <cell r="B3" t="str">
            <v>休日</v>
          </cell>
        </row>
        <row r="4">
          <cell r="A4">
            <v>44686</v>
          </cell>
          <cell r="B4" t="str">
            <v>休日</v>
          </cell>
        </row>
        <row r="5">
          <cell r="A5">
            <v>44760</v>
          </cell>
          <cell r="B5" t="str">
            <v>休日</v>
          </cell>
        </row>
        <row r="6">
          <cell r="A6">
            <v>44784</v>
          </cell>
          <cell r="B6" t="str">
            <v>休日</v>
          </cell>
        </row>
        <row r="7">
          <cell r="A7">
            <v>44823</v>
          </cell>
          <cell r="B7" t="str">
            <v>休日</v>
          </cell>
        </row>
        <row r="8">
          <cell r="A8">
            <v>44827</v>
          </cell>
          <cell r="B8" t="str">
            <v>休日</v>
          </cell>
        </row>
        <row r="9">
          <cell r="A9">
            <v>44844</v>
          </cell>
          <cell r="B9" t="str">
            <v>休日</v>
          </cell>
        </row>
        <row r="10">
          <cell r="A10">
            <v>44868</v>
          </cell>
          <cell r="B10" t="str">
            <v>休日</v>
          </cell>
        </row>
        <row r="11">
          <cell r="A11">
            <v>44888</v>
          </cell>
          <cell r="B11" t="str">
            <v>休日</v>
          </cell>
        </row>
        <row r="12">
          <cell r="A12">
            <v>44924</v>
          </cell>
          <cell r="B12" t="str">
            <v>休日</v>
          </cell>
        </row>
        <row r="13">
          <cell r="A13">
            <v>44925</v>
          </cell>
          <cell r="B13" t="str">
            <v>休日</v>
          </cell>
        </row>
        <row r="14">
          <cell r="A14">
            <v>44926</v>
          </cell>
          <cell r="B14" t="str">
            <v>休日</v>
          </cell>
        </row>
        <row r="15">
          <cell r="A15">
            <v>44928</v>
          </cell>
          <cell r="B15" t="str">
            <v>休日</v>
          </cell>
        </row>
        <row r="16">
          <cell r="A16">
            <v>44929</v>
          </cell>
          <cell r="B16" t="str">
            <v>休日</v>
          </cell>
        </row>
        <row r="17">
          <cell r="A17">
            <v>44935</v>
          </cell>
          <cell r="B17" t="str">
            <v>休日</v>
          </cell>
        </row>
        <row r="18">
          <cell r="A18">
            <v>44968</v>
          </cell>
          <cell r="B18" t="str">
            <v>休日</v>
          </cell>
        </row>
        <row r="19">
          <cell r="A19">
            <v>44980</v>
          </cell>
          <cell r="B19" t="str">
            <v>休日</v>
          </cell>
        </row>
        <row r="20">
          <cell r="A20">
            <v>45006</v>
          </cell>
          <cell r="B20" t="str">
            <v>休日</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2181-70AE-4BD6-B923-9D0AD1797D0E}">
  <dimension ref="A1:AB51"/>
  <sheetViews>
    <sheetView tabSelected="1" view="pageBreakPreview" zoomScaleNormal="100" zoomScaleSheetLayoutView="100" workbookViewId="0">
      <selection activeCell="B1" sqref="B1"/>
    </sheetView>
  </sheetViews>
  <sheetFormatPr defaultRowHeight="30.75" x14ac:dyDescent="0.15"/>
  <cols>
    <col min="1" max="1" width="3.875" style="1" customWidth="1"/>
    <col min="2" max="2" width="7.25" style="1" customWidth="1"/>
    <col min="3" max="3" width="5.875" style="1" customWidth="1"/>
    <col min="4" max="4" width="4.25" style="1" customWidth="1"/>
    <col min="5" max="5" width="8.875" style="1" customWidth="1"/>
    <col min="6" max="6" width="4.75" style="1" customWidth="1"/>
    <col min="7" max="8" width="8.875" style="1" customWidth="1"/>
    <col min="9" max="9" width="4.75" style="1" customWidth="1"/>
    <col min="10" max="10" width="8.875" style="1" customWidth="1"/>
    <col min="11" max="11" width="9.625" style="1" customWidth="1"/>
    <col min="12" max="13" width="9" style="1" customWidth="1"/>
    <col min="14" max="14" width="8" style="1" customWidth="1"/>
    <col min="15" max="16" width="4.5" style="1" customWidth="1"/>
    <col min="17" max="17" width="8.875" style="1" customWidth="1"/>
    <col min="18" max="18" width="6.375" style="1" customWidth="1"/>
    <col min="19" max="20" width="8.875" style="1" customWidth="1"/>
    <col min="21" max="21" width="5" style="1" customWidth="1"/>
    <col min="22" max="23" width="8.875" style="1" customWidth="1"/>
    <col min="24" max="24" width="8.125" style="1" customWidth="1"/>
    <col min="25" max="25" width="9.25" style="1" customWidth="1"/>
    <col min="26" max="26" width="4.5" style="1" customWidth="1"/>
    <col min="27" max="27" width="6.5" style="1" customWidth="1"/>
    <col min="28" max="28" width="5.25" style="1" customWidth="1"/>
    <col min="29" max="16384" width="9" style="1"/>
  </cols>
  <sheetData>
    <row r="1" spans="2:28" ht="42.75" customHeight="1" thickBot="1" x14ac:dyDescent="0.2">
      <c r="B1" s="2"/>
      <c r="C1" s="2"/>
      <c r="D1" s="3"/>
      <c r="E1" s="3"/>
      <c r="F1" s="3"/>
      <c r="G1" s="4"/>
      <c r="H1" s="5"/>
      <c r="I1" s="6" t="s">
        <v>0</v>
      </c>
      <c r="J1" s="7"/>
      <c r="K1" s="7"/>
      <c r="L1" s="7" t="s">
        <v>1</v>
      </c>
      <c r="M1" s="8"/>
      <c r="N1" s="8"/>
      <c r="O1" s="8"/>
      <c r="P1" s="8"/>
      <c r="Q1" s="8"/>
      <c r="R1" s="9"/>
      <c r="S1" s="9"/>
      <c r="T1" s="10"/>
      <c r="U1" s="10"/>
      <c r="V1" s="11">
        <v>43556</v>
      </c>
      <c r="W1" s="12"/>
      <c r="X1" s="12"/>
      <c r="Y1" s="13"/>
      <c r="Z1" s="10"/>
      <c r="AA1" s="10"/>
      <c r="AB1" s="14"/>
    </row>
    <row r="2" spans="2:28" ht="9" customHeight="1" x14ac:dyDescent="0.15">
      <c r="B2" s="15"/>
      <c r="C2" s="15"/>
      <c r="D2" s="15"/>
      <c r="E2" s="15"/>
      <c r="F2" s="15"/>
      <c r="G2" s="15"/>
      <c r="H2" s="15"/>
      <c r="I2" s="15"/>
      <c r="J2" s="15"/>
      <c r="K2" s="15"/>
      <c r="L2" s="15"/>
      <c r="M2" s="15"/>
      <c r="N2" s="15"/>
      <c r="O2" s="15"/>
      <c r="P2" s="15"/>
      <c r="Q2" s="15"/>
      <c r="R2" s="15"/>
      <c r="S2" s="15"/>
      <c r="T2" s="15"/>
      <c r="U2" s="15"/>
      <c r="V2" s="15"/>
      <c r="W2" s="16"/>
      <c r="X2" s="16"/>
      <c r="Y2" s="17"/>
      <c r="Z2" s="17"/>
      <c r="AA2" s="17"/>
      <c r="AB2" s="17"/>
    </row>
    <row r="3" spans="2:28" ht="73.5" customHeight="1" x14ac:dyDescent="0.2">
      <c r="B3" s="18" t="s">
        <v>2</v>
      </c>
      <c r="C3" s="18"/>
      <c r="D3" s="18"/>
      <c r="E3" s="18"/>
      <c r="F3" s="18"/>
      <c r="G3" s="18"/>
      <c r="H3" s="18"/>
      <c r="I3" s="18"/>
      <c r="J3" s="18"/>
      <c r="K3" s="18"/>
      <c r="L3" s="18"/>
      <c r="M3" s="18"/>
      <c r="N3" s="18"/>
      <c r="O3" s="18"/>
      <c r="P3" s="18"/>
      <c r="Q3" s="18"/>
      <c r="R3" s="18"/>
      <c r="S3" s="18"/>
      <c r="T3" s="18"/>
      <c r="U3" s="18"/>
      <c r="V3" s="18"/>
      <c r="W3" s="18"/>
      <c r="X3" s="18"/>
      <c r="Y3" s="18"/>
      <c r="Z3" s="10"/>
      <c r="AA3" s="19"/>
      <c r="AB3" s="19"/>
    </row>
    <row r="4" spans="2:28" ht="29.25" customHeight="1" thickBot="1" x14ac:dyDescent="0.2">
      <c r="B4" s="20"/>
      <c r="C4" s="20"/>
      <c r="D4" s="20"/>
      <c r="E4" s="20"/>
      <c r="F4" s="20"/>
      <c r="G4" s="20"/>
      <c r="H4" s="20"/>
      <c r="I4" s="20"/>
      <c r="J4" s="20"/>
      <c r="K4" s="20"/>
      <c r="L4" s="20"/>
      <c r="M4" s="20"/>
      <c r="N4" s="20"/>
      <c r="O4" s="20"/>
      <c r="P4" s="20"/>
      <c r="Q4" s="20"/>
      <c r="R4" s="20"/>
      <c r="S4" s="20"/>
      <c r="T4" s="20"/>
      <c r="U4" s="20"/>
      <c r="V4" s="20"/>
      <c r="W4" s="20"/>
      <c r="X4" s="20"/>
      <c r="Y4" s="20"/>
      <c r="Z4" s="10"/>
      <c r="AA4" s="17"/>
      <c r="AB4" s="17"/>
    </row>
    <row r="5" spans="2:28" ht="47.25" customHeight="1" thickTop="1" thickBot="1" x14ac:dyDescent="0.2">
      <c r="B5" s="21" t="s">
        <v>3</v>
      </c>
      <c r="C5" s="22" t="s">
        <v>4</v>
      </c>
      <c r="D5" s="23"/>
      <c r="E5" s="23"/>
      <c r="F5" s="23"/>
      <c r="G5" s="23"/>
      <c r="H5" s="23"/>
      <c r="I5" s="23"/>
      <c r="J5" s="24"/>
      <c r="K5" s="25"/>
      <c r="L5" s="26" t="s">
        <v>5</v>
      </c>
      <c r="M5" s="22" t="s">
        <v>6</v>
      </c>
      <c r="N5" s="23"/>
      <c r="O5" s="23"/>
      <c r="P5" s="23"/>
      <c r="Q5" s="24"/>
      <c r="R5" s="27"/>
      <c r="S5" s="26" t="s">
        <v>7</v>
      </c>
      <c r="T5" s="22" t="s">
        <v>8</v>
      </c>
      <c r="U5" s="23"/>
      <c r="V5" s="23"/>
      <c r="W5" s="23"/>
      <c r="X5" s="23"/>
      <c r="Y5" s="24"/>
      <c r="Z5" s="28"/>
      <c r="AA5" s="29"/>
      <c r="AB5" s="29"/>
    </row>
    <row r="6" spans="2:28" ht="22.5" customHeight="1" thickTop="1" x14ac:dyDescent="0.15">
      <c r="B6" s="30"/>
      <c r="C6" s="30"/>
      <c r="D6" s="31"/>
      <c r="E6" s="31"/>
      <c r="F6" s="31"/>
      <c r="G6" s="31"/>
      <c r="H6" s="31"/>
      <c r="I6" s="31"/>
      <c r="J6" s="31"/>
      <c r="K6" s="31"/>
      <c r="L6" s="31"/>
      <c r="M6" s="31"/>
      <c r="N6" s="31"/>
      <c r="O6" s="31"/>
      <c r="P6" s="31"/>
      <c r="T6" s="30"/>
      <c r="U6" s="30"/>
      <c r="V6" s="30"/>
      <c r="W6" s="30"/>
      <c r="X6" s="30"/>
      <c r="Z6" s="32"/>
      <c r="AA6" s="30"/>
      <c r="AB6" s="33"/>
    </row>
    <row r="7" spans="2:28" ht="33" customHeight="1" x14ac:dyDescent="0.15">
      <c r="B7" s="34" t="s">
        <v>9</v>
      </c>
      <c r="C7" s="34"/>
      <c r="D7" s="34"/>
      <c r="E7" s="34"/>
      <c r="F7" s="34"/>
      <c r="G7" s="34"/>
      <c r="H7" s="34"/>
      <c r="I7" s="34"/>
      <c r="J7" s="34"/>
      <c r="K7" s="34"/>
      <c r="L7" s="34"/>
      <c r="M7" s="34"/>
      <c r="N7" s="34"/>
      <c r="O7" s="34"/>
      <c r="P7" s="34"/>
      <c r="Q7" s="34"/>
      <c r="R7" s="34"/>
      <c r="S7" s="34"/>
      <c r="T7" s="34"/>
      <c r="U7" s="34"/>
      <c r="V7" s="34"/>
      <c r="W7" s="34"/>
      <c r="X7" s="34"/>
      <c r="Y7" s="34"/>
      <c r="Z7" s="35"/>
      <c r="AA7" s="36"/>
      <c r="AB7" s="36"/>
    </row>
    <row r="8" spans="2:28" ht="72.75" customHeight="1" thickBot="1" x14ac:dyDescent="0.2">
      <c r="B8" s="37" t="s">
        <v>10</v>
      </c>
      <c r="C8" s="37"/>
      <c r="D8" s="37"/>
      <c r="E8" s="37"/>
      <c r="F8" s="37"/>
      <c r="G8" s="37"/>
      <c r="H8" s="37"/>
      <c r="I8" s="37"/>
      <c r="J8" s="37"/>
      <c r="K8" s="37"/>
      <c r="L8" s="37"/>
      <c r="M8" s="37"/>
      <c r="N8" s="37"/>
      <c r="O8" s="37"/>
      <c r="P8" s="37"/>
      <c r="Q8" s="37"/>
      <c r="R8" s="37"/>
      <c r="S8" s="37"/>
      <c r="T8" s="37"/>
      <c r="U8" s="37"/>
      <c r="V8" s="37"/>
      <c r="W8" s="37"/>
      <c r="X8" s="37"/>
      <c r="Y8" s="37"/>
      <c r="Z8" s="10"/>
      <c r="AA8" s="30"/>
      <c r="AB8" s="33"/>
    </row>
    <row r="9" spans="2:28" ht="29.25" customHeight="1" thickBot="1" x14ac:dyDescent="0.2">
      <c r="B9" s="38" t="s">
        <v>11</v>
      </c>
      <c r="C9" s="38"/>
      <c r="D9" s="38"/>
      <c r="E9" s="38"/>
      <c r="F9" s="38"/>
      <c r="G9" s="38"/>
      <c r="H9" s="38"/>
      <c r="I9" s="38"/>
      <c r="J9" s="38"/>
      <c r="K9" s="38"/>
      <c r="L9" s="38"/>
      <c r="M9" s="38"/>
      <c r="N9" s="38" t="s">
        <v>12</v>
      </c>
      <c r="O9" s="38"/>
      <c r="P9" s="39"/>
      <c r="Q9" s="40">
        <v>9</v>
      </c>
      <c r="R9" s="41" t="s">
        <v>13</v>
      </c>
      <c r="S9" s="42">
        <v>0</v>
      </c>
      <c r="T9" s="41"/>
      <c r="U9" s="43" t="s">
        <v>14</v>
      </c>
      <c r="V9" s="44"/>
      <c r="W9" s="45">
        <v>1</v>
      </c>
      <c r="X9" s="46"/>
      <c r="Y9" s="47" t="s">
        <v>15</v>
      </c>
      <c r="Z9" s="48"/>
      <c r="AA9" s="30"/>
      <c r="AB9" s="33"/>
    </row>
    <row r="10" spans="2:28" ht="29.25" customHeight="1" thickBot="1" x14ac:dyDescent="0.2">
      <c r="B10" s="38"/>
      <c r="C10" s="38"/>
      <c r="D10" s="38"/>
      <c r="E10" s="38"/>
      <c r="F10" s="38"/>
      <c r="G10" s="38"/>
      <c r="H10" s="38"/>
      <c r="I10" s="38"/>
      <c r="J10" s="38"/>
      <c r="K10" s="38"/>
      <c r="L10" s="38"/>
      <c r="M10" s="38"/>
      <c r="N10" s="38" t="s">
        <v>16</v>
      </c>
      <c r="O10" s="38"/>
      <c r="P10" s="39"/>
      <c r="Q10" s="40">
        <v>17</v>
      </c>
      <c r="R10" s="49" t="s">
        <v>13</v>
      </c>
      <c r="S10" s="50">
        <v>30</v>
      </c>
      <c r="T10" s="51"/>
      <c r="U10" s="52"/>
      <c r="V10" s="52"/>
      <c r="W10" s="52"/>
      <c r="X10" s="52"/>
      <c r="Y10" s="53"/>
      <c r="Z10" s="54"/>
      <c r="AA10" s="55"/>
      <c r="AB10" s="33"/>
    </row>
    <row r="11" spans="2:28" ht="13.5" customHeight="1" thickBot="1" x14ac:dyDescent="0.2">
      <c r="B11" s="56"/>
      <c r="C11" s="56"/>
      <c r="D11" s="56"/>
      <c r="E11" s="56"/>
      <c r="F11" s="56"/>
      <c r="G11" s="56"/>
      <c r="H11" s="56"/>
      <c r="I11" s="56"/>
      <c r="J11" s="56"/>
      <c r="K11" s="56"/>
      <c r="L11" s="56"/>
      <c r="M11" s="56"/>
      <c r="N11" s="56"/>
      <c r="O11" s="56"/>
      <c r="P11" s="56"/>
      <c r="Q11" s="56"/>
      <c r="R11" s="56"/>
      <c r="S11" s="56"/>
      <c r="T11" s="56"/>
      <c r="U11" s="56"/>
      <c r="V11" s="56"/>
      <c r="W11" s="56"/>
      <c r="X11" s="56"/>
      <c r="Y11" s="56"/>
      <c r="Z11" s="35"/>
      <c r="AA11" s="57"/>
      <c r="AB11" s="57"/>
    </row>
    <row r="12" spans="2:28" ht="29.25" customHeight="1" x14ac:dyDescent="0.15">
      <c r="B12" s="58" t="s">
        <v>17</v>
      </c>
      <c r="C12" s="59"/>
      <c r="D12" s="60"/>
      <c r="E12" s="61" t="s">
        <v>18</v>
      </c>
      <c r="F12" s="62"/>
      <c r="G12" s="62"/>
      <c r="H12" s="62"/>
      <c r="I12" s="62"/>
      <c r="J12" s="62"/>
      <c r="K12" s="62"/>
      <c r="L12" s="63" t="s">
        <v>19</v>
      </c>
      <c r="M12" s="64" t="s">
        <v>20</v>
      </c>
      <c r="N12" s="65"/>
      <c r="O12" s="66" t="s">
        <v>21</v>
      </c>
      <c r="P12" s="66"/>
      <c r="Q12" s="66"/>
      <c r="R12" s="66"/>
      <c r="S12" s="66"/>
      <c r="T12" s="66"/>
      <c r="U12" s="66"/>
      <c r="V12" s="66"/>
      <c r="W12" s="66"/>
      <c r="X12" s="66"/>
      <c r="Y12" s="66"/>
      <c r="Z12" s="67"/>
      <c r="AA12" s="68"/>
      <c r="AB12" s="68"/>
    </row>
    <row r="13" spans="2:28" ht="39" customHeight="1" thickBot="1" x14ac:dyDescent="0.2">
      <c r="B13" s="69"/>
      <c r="C13" s="70"/>
      <c r="D13" s="71"/>
      <c r="E13" s="72" t="s">
        <v>12</v>
      </c>
      <c r="F13" s="73"/>
      <c r="G13" s="74"/>
      <c r="H13" s="72" t="s">
        <v>16</v>
      </c>
      <c r="I13" s="73"/>
      <c r="J13" s="74"/>
      <c r="K13" s="75" t="s">
        <v>22</v>
      </c>
      <c r="L13" s="76"/>
      <c r="M13" s="77"/>
      <c r="N13" s="65"/>
      <c r="O13" s="66"/>
      <c r="P13" s="66"/>
      <c r="Q13" s="66"/>
      <c r="R13" s="66"/>
      <c r="S13" s="66"/>
      <c r="T13" s="66"/>
      <c r="U13" s="66"/>
      <c r="V13" s="66"/>
      <c r="W13" s="66"/>
      <c r="X13" s="66"/>
      <c r="Y13" s="66"/>
      <c r="AA13" s="78"/>
      <c r="AB13" s="79"/>
    </row>
    <row r="14" spans="2:28" ht="45" customHeight="1" x14ac:dyDescent="0.15">
      <c r="B14" s="80">
        <f>V1</f>
        <v>43556</v>
      </c>
      <c r="C14" s="81" t="str">
        <f>TEXT(B14,"ddd")</f>
        <v>Mon</v>
      </c>
      <c r="D14" s="82" t="str">
        <f>IF(OR(WEEKDAY(B14)=1,WEEKDAY(B14)=7),"休日",IF(ISNA(VLOOKUP(B14,'[1](事務用)2022年度休日一覧(土日除く)'!A:B,2,FALSE)),"","休日"))</f>
        <v/>
      </c>
      <c r="E14" s="83">
        <v>9</v>
      </c>
      <c r="F14" s="84" t="s">
        <v>23</v>
      </c>
      <c r="G14" s="85">
        <v>0</v>
      </c>
      <c r="H14" s="86">
        <v>17</v>
      </c>
      <c r="I14" s="84" t="s">
        <v>23</v>
      </c>
      <c r="J14" s="87">
        <v>30</v>
      </c>
      <c r="K14" s="81">
        <v>1</v>
      </c>
      <c r="L14" s="88"/>
      <c r="M14" s="89"/>
      <c r="N14" s="90"/>
      <c r="O14" s="91" t="s">
        <v>24</v>
      </c>
      <c r="P14" s="91"/>
      <c r="Q14" s="91"/>
      <c r="R14" s="91"/>
      <c r="S14" s="91"/>
      <c r="T14" s="91"/>
      <c r="U14" s="91"/>
      <c r="V14" s="91"/>
      <c r="W14" s="91"/>
      <c r="X14" s="91"/>
      <c r="Y14" s="91"/>
      <c r="AA14" s="92"/>
      <c r="AB14" s="92"/>
    </row>
    <row r="15" spans="2:28" ht="45" customHeight="1" x14ac:dyDescent="0.15">
      <c r="B15" s="93">
        <f>B14+1</f>
        <v>43557</v>
      </c>
      <c r="C15" s="94" t="str">
        <f t="shared" ref="C15:C30" si="0">TEXT(B15,"ddd")</f>
        <v>Tue</v>
      </c>
      <c r="D15" s="95" t="str">
        <f>IF(OR(WEEKDAY(B15)=1,WEEKDAY(B15)=7),"休日",IF(ISNA(VLOOKUP(B15,'[1](事務用)2022年度休日一覧(土日除く)'!A:B,2,FALSE)),"","休日"))</f>
        <v/>
      </c>
      <c r="E15" s="96">
        <v>10</v>
      </c>
      <c r="F15" s="97" t="s">
        <v>23</v>
      </c>
      <c r="G15" s="98">
        <v>0</v>
      </c>
      <c r="H15" s="96">
        <v>19</v>
      </c>
      <c r="I15" s="97" t="s">
        <v>23</v>
      </c>
      <c r="J15" s="99">
        <v>0</v>
      </c>
      <c r="K15" s="100">
        <v>1.5</v>
      </c>
      <c r="L15" s="101"/>
      <c r="M15" s="102"/>
      <c r="N15" s="90"/>
      <c r="O15" s="91"/>
      <c r="P15" s="91"/>
      <c r="Q15" s="91"/>
      <c r="R15" s="91"/>
      <c r="S15" s="91"/>
      <c r="T15" s="91"/>
      <c r="U15" s="91"/>
      <c r="V15" s="91"/>
      <c r="W15" s="91"/>
      <c r="X15" s="91"/>
      <c r="Y15" s="91"/>
      <c r="AA15" s="68"/>
      <c r="AB15" s="68"/>
    </row>
    <row r="16" spans="2:28" ht="45" customHeight="1" x14ac:dyDescent="0.15">
      <c r="B16" s="93">
        <f t="shared" ref="B16:B30" si="1">B15+1</f>
        <v>43558</v>
      </c>
      <c r="C16" s="94" t="str">
        <f t="shared" si="0"/>
        <v>Wed</v>
      </c>
      <c r="D16" s="95" t="str">
        <f>IF(OR(WEEKDAY(B16)=1,WEEKDAY(B16)=7),"休日",IF(ISNA(VLOOKUP(B16,'[1](事務用)2022年度休日一覧(土日除く)'!A:B,2,FALSE)),"","休日"))</f>
        <v/>
      </c>
      <c r="E16" s="96">
        <v>12</v>
      </c>
      <c r="F16" s="97" t="s">
        <v>23</v>
      </c>
      <c r="G16" s="103">
        <v>0</v>
      </c>
      <c r="H16" s="104">
        <v>16</v>
      </c>
      <c r="I16" s="105" t="s">
        <v>23</v>
      </c>
      <c r="J16" s="99">
        <v>0</v>
      </c>
      <c r="K16" s="100">
        <v>2</v>
      </c>
      <c r="L16" s="101"/>
      <c r="M16" s="106"/>
      <c r="N16" s="90"/>
      <c r="O16" s="107" t="s">
        <v>25</v>
      </c>
      <c r="P16" s="107"/>
      <c r="Q16" s="107"/>
      <c r="R16" s="107"/>
      <c r="S16" s="107"/>
      <c r="T16" s="107"/>
      <c r="U16" s="107"/>
      <c r="V16" s="107"/>
      <c r="W16" s="107"/>
      <c r="X16" s="107"/>
      <c r="Y16" s="107"/>
      <c r="Z16" s="108"/>
      <c r="AA16" s="78"/>
      <c r="AB16" s="79"/>
    </row>
    <row r="17" spans="1:28" ht="45" customHeight="1" x14ac:dyDescent="0.15">
      <c r="B17" s="93">
        <f t="shared" si="1"/>
        <v>43559</v>
      </c>
      <c r="C17" s="94" t="str">
        <f t="shared" si="0"/>
        <v>Thu</v>
      </c>
      <c r="D17" s="95" t="str">
        <f>IF(OR(WEEKDAY(B17)=1,WEEKDAY(B17)=7),"休日",IF(ISNA(VLOOKUP(B17,'[1](事務用)2022年度休日一覧(土日除く)'!A:B,2,FALSE)),"","休日"))</f>
        <v/>
      </c>
      <c r="E17" s="96">
        <v>9</v>
      </c>
      <c r="F17" s="97" t="s">
        <v>23</v>
      </c>
      <c r="G17" s="98">
        <v>30</v>
      </c>
      <c r="H17" s="109">
        <v>17</v>
      </c>
      <c r="I17" s="97" t="s">
        <v>23</v>
      </c>
      <c r="J17" s="99">
        <v>0</v>
      </c>
      <c r="K17" s="100">
        <v>1</v>
      </c>
      <c r="L17" s="101"/>
      <c r="M17" s="41"/>
      <c r="N17" s="90"/>
      <c r="O17" s="107"/>
      <c r="P17" s="107"/>
      <c r="Q17" s="107"/>
      <c r="R17" s="107"/>
      <c r="S17" s="107"/>
      <c r="T17" s="107"/>
      <c r="U17" s="107"/>
      <c r="V17" s="107"/>
      <c r="W17" s="107"/>
      <c r="X17" s="107"/>
      <c r="Y17" s="107"/>
      <c r="Z17" s="110"/>
      <c r="AA17" s="92"/>
      <c r="AB17" s="92"/>
    </row>
    <row r="18" spans="1:28" ht="45" customHeight="1" x14ac:dyDescent="0.15">
      <c r="B18" s="93">
        <f t="shared" si="1"/>
        <v>43560</v>
      </c>
      <c r="C18" s="94" t="str">
        <f t="shared" si="0"/>
        <v>Fri</v>
      </c>
      <c r="D18" s="95" t="str">
        <f>IF(OR(WEEKDAY(B18)=1,WEEKDAY(B18)=7),"休日",IF(ISNA(VLOOKUP(B18,'[1](事務用)2022年度休日一覧(土日除く)'!A:B,2,FALSE)),"","休日"))</f>
        <v/>
      </c>
      <c r="E18" s="96">
        <v>9</v>
      </c>
      <c r="F18" s="97" t="s">
        <v>23</v>
      </c>
      <c r="G18" s="103">
        <v>30</v>
      </c>
      <c r="H18" s="96">
        <v>15</v>
      </c>
      <c r="I18" s="97" t="s">
        <v>23</v>
      </c>
      <c r="J18" s="98">
        <v>0</v>
      </c>
      <c r="K18" s="100">
        <v>1</v>
      </c>
      <c r="L18" s="101"/>
      <c r="M18" s="102"/>
      <c r="N18" s="90"/>
      <c r="O18" s="107"/>
      <c r="P18" s="107"/>
      <c r="Q18" s="107"/>
      <c r="R18" s="107"/>
      <c r="S18" s="107"/>
      <c r="T18" s="107"/>
      <c r="U18" s="107"/>
      <c r="V18" s="107"/>
      <c r="W18" s="107"/>
      <c r="X18" s="107"/>
      <c r="Y18" s="107"/>
      <c r="Z18" s="110"/>
      <c r="AA18" s="78"/>
      <c r="AB18" s="79"/>
    </row>
    <row r="19" spans="1:28" ht="45" customHeight="1" x14ac:dyDescent="0.15">
      <c r="B19" s="93">
        <f t="shared" si="1"/>
        <v>43561</v>
      </c>
      <c r="C19" s="94" t="str">
        <f t="shared" si="0"/>
        <v>Sat</v>
      </c>
      <c r="D19" s="95" t="str">
        <f>IF(OR(WEEKDAY(B19)=1,WEEKDAY(B19)=7),"休日",IF(ISNA(VLOOKUP(B19,'[1](事務用)2022年度休日一覧(土日除く)'!A:B,2,FALSE)),"","休日"))</f>
        <v>休日</v>
      </c>
      <c r="E19" s="111">
        <v>8</v>
      </c>
      <c r="F19" s="97" t="s">
        <v>23</v>
      </c>
      <c r="G19" s="112">
        <v>0</v>
      </c>
      <c r="H19" s="113">
        <v>18</v>
      </c>
      <c r="I19" s="97" t="s">
        <v>23</v>
      </c>
      <c r="J19" s="114">
        <v>0</v>
      </c>
      <c r="K19" s="115">
        <v>4.1666666666666664E-2</v>
      </c>
      <c r="L19" s="101"/>
      <c r="M19" s="102"/>
      <c r="N19" s="90"/>
      <c r="O19" s="107" t="s">
        <v>26</v>
      </c>
      <c r="P19" s="107"/>
      <c r="Q19" s="107"/>
      <c r="R19" s="107"/>
      <c r="S19" s="107"/>
      <c r="T19" s="107"/>
      <c r="U19" s="107"/>
      <c r="V19" s="107"/>
      <c r="W19" s="107"/>
      <c r="X19" s="107"/>
      <c r="Y19" s="107"/>
      <c r="Z19" s="110"/>
      <c r="AA19" s="116"/>
      <c r="AB19" s="116"/>
    </row>
    <row r="20" spans="1:28" ht="45" customHeight="1" x14ac:dyDescent="0.15">
      <c r="B20" s="93">
        <f t="shared" si="1"/>
        <v>43562</v>
      </c>
      <c r="C20" s="94" t="str">
        <f t="shared" si="0"/>
        <v>Sun</v>
      </c>
      <c r="D20" s="95" t="str">
        <f>IF(OR(WEEKDAY(B20)=1,WEEKDAY(B20)=7),"休日",IF(ISNA(VLOOKUP(B20,'[1](事務用)2022年度休日一覧(土日除く)'!A:B,2,FALSE)),"","休日"))</f>
        <v>休日</v>
      </c>
      <c r="E20" s="111"/>
      <c r="F20" s="97" t="s">
        <v>23</v>
      </c>
      <c r="G20" s="112"/>
      <c r="H20" s="117"/>
      <c r="I20" s="97" t="s">
        <v>23</v>
      </c>
      <c r="J20" s="114"/>
      <c r="K20" s="115"/>
      <c r="L20" s="101"/>
      <c r="M20" s="106"/>
      <c r="N20" s="90"/>
      <c r="O20" s="107"/>
      <c r="P20" s="107"/>
      <c r="Q20" s="107"/>
      <c r="R20" s="107"/>
      <c r="S20" s="107"/>
      <c r="T20" s="107"/>
      <c r="U20" s="107"/>
      <c r="V20" s="107"/>
      <c r="W20" s="107"/>
      <c r="X20" s="107"/>
      <c r="Y20" s="107"/>
      <c r="Z20" s="110"/>
      <c r="AA20" s="116"/>
      <c r="AB20" s="116"/>
    </row>
    <row r="21" spans="1:28" ht="45" customHeight="1" x14ac:dyDescent="0.15">
      <c r="B21" s="93">
        <f t="shared" si="1"/>
        <v>43563</v>
      </c>
      <c r="C21" s="94" t="str">
        <f t="shared" si="0"/>
        <v>Mon</v>
      </c>
      <c r="D21" s="95" t="str">
        <f>IF(OR(WEEKDAY(B21)=1,WEEKDAY(B21)=7),"休日",IF(ISNA(VLOOKUP(B21,'[1](事務用)2022年度休日一覧(土日除く)'!A:B,2,FALSE)),"","休日"))</f>
        <v/>
      </c>
      <c r="E21" s="96">
        <v>9</v>
      </c>
      <c r="F21" s="97" t="s">
        <v>23</v>
      </c>
      <c r="G21" s="98">
        <v>0</v>
      </c>
      <c r="H21" s="96">
        <v>17</v>
      </c>
      <c r="I21" s="97" t="s">
        <v>23</v>
      </c>
      <c r="J21" s="98">
        <v>0</v>
      </c>
      <c r="K21" s="118">
        <v>1</v>
      </c>
      <c r="L21" s="119"/>
      <c r="M21" s="106"/>
      <c r="N21" s="90"/>
      <c r="O21" s="107"/>
      <c r="P21" s="107"/>
      <c r="Q21" s="107"/>
      <c r="R21" s="107"/>
      <c r="S21" s="107"/>
      <c r="T21" s="107"/>
      <c r="U21" s="107"/>
      <c r="V21" s="107"/>
      <c r="W21" s="107"/>
      <c r="X21" s="107"/>
      <c r="Y21" s="107"/>
      <c r="Z21" s="110"/>
      <c r="AA21" s="120"/>
      <c r="AB21" s="120"/>
    </row>
    <row r="22" spans="1:28" ht="45" customHeight="1" x14ac:dyDescent="0.15">
      <c r="B22" s="93">
        <f t="shared" si="1"/>
        <v>43564</v>
      </c>
      <c r="C22" s="94" t="str">
        <f t="shared" si="0"/>
        <v>Tue</v>
      </c>
      <c r="D22" s="95" t="str">
        <f>IF(OR(WEEKDAY(B22)=1,WEEKDAY(B22)=7),"休日",IF(ISNA(VLOOKUP(B22,'[1](事務用)2022年度休日一覧(土日除く)'!A:B,2,FALSE)),"","休日"))</f>
        <v/>
      </c>
      <c r="E22" s="96">
        <v>9</v>
      </c>
      <c r="F22" s="97" t="s">
        <v>23</v>
      </c>
      <c r="G22" s="103">
        <v>30</v>
      </c>
      <c r="H22" s="96">
        <v>18</v>
      </c>
      <c r="I22" s="97" t="s">
        <v>23</v>
      </c>
      <c r="J22" s="121">
        <v>30</v>
      </c>
      <c r="K22" s="122">
        <v>1</v>
      </c>
      <c r="L22" s="123"/>
      <c r="M22" s="106"/>
      <c r="N22" s="90"/>
      <c r="O22" s="107" t="s">
        <v>27</v>
      </c>
      <c r="P22" s="107"/>
      <c r="Q22" s="107"/>
      <c r="R22" s="107"/>
      <c r="S22" s="107"/>
      <c r="T22" s="107"/>
      <c r="U22" s="107"/>
      <c r="V22" s="107"/>
      <c r="W22" s="107"/>
      <c r="X22" s="107"/>
      <c r="Y22" s="107"/>
      <c r="Z22" s="110"/>
      <c r="AA22" s="124"/>
      <c r="AB22" s="125"/>
    </row>
    <row r="23" spans="1:28" ht="45" customHeight="1" x14ac:dyDescent="0.15">
      <c r="B23" s="93">
        <f t="shared" si="1"/>
        <v>43565</v>
      </c>
      <c r="C23" s="94" t="str">
        <f t="shared" si="0"/>
        <v>Wed</v>
      </c>
      <c r="D23" s="95" t="str">
        <f>IF(OR(WEEKDAY(B23)=1,WEEKDAY(B23)=7),"休日",IF(ISNA(VLOOKUP(B23,'[1](事務用)2022年度休日一覧(土日除く)'!A:B,2,FALSE)),"","休日"))</f>
        <v/>
      </c>
      <c r="E23" s="96"/>
      <c r="F23" s="97" t="s">
        <v>23</v>
      </c>
      <c r="G23" s="98"/>
      <c r="H23" s="96"/>
      <c r="I23" s="97" t="s">
        <v>23</v>
      </c>
      <c r="J23" s="99"/>
      <c r="K23" s="100"/>
      <c r="L23" s="119" t="s">
        <v>28</v>
      </c>
      <c r="M23" s="41"/>
      <c r="N23" s="90"/>
      <c r="O23" s="107"/>
      <c r="P23" s="107"/>
      <c r="Q23" s="107"/>
      <c r="R23" s="107"/>
      <c r="S23" s="107"/>
      <c r="T23" s="107"/>
      <c r="U23" s="107"/>
      <c r="V23" s="107"/>
      <c r="W23" s="107"/>
      <c r="X23" s="107"/>
      <c r="Y23" s="107"/>
      <c r="Z23" s="110"/>
      <c r="AA23" s="57"/>
      <c r="AB23" s="126"/>
    </row>
    <row r="24" spans="1:28" ht="45" customHeight="1" x14ac:dyDescent="0.15">
      <c r="B24" s="93">
        <f t="shared" si="1"/>
        <v>43566</v>
      </c>
      <c r="C24" s="94" t="str">
        <f t="shared" si="0"/>
        <v>Thu</v>
      </c>
      <c r="D24" s="95" t="str">
        <f>IF(OR(WEEKDAY(B24)=1,WEEKDAY(B24)=7),"休日",IF(ISNA(VLOOKUP(B24,'[1](事務用)2022年度休日一覧(土日除く)'!A:B,2,FALSE)),"","休日"))</f>
        <v/>
      </c>
      <c r="E24" s="96">
        <v>10</v>
      </c>
      <c r="F24" s="97" t="s">
        <v>23</v>
      </c>
      <c r="G24" s="103">
        <v>15</v>
      </c>
      <c r="H24" s="104">
        <v>15</v>
      </c>
      <c r="I24" s="97" t="s">
        <v>23</v>
      </c>
      <c r="J24" s="99">
        <v>20</v>
      </c>
      <c r="K24" s="94"/>
      <c r="L24" s="123"/>
      <c r="M24" s="106"/>
      <c r="N24" s="90"/>
      <c r="O24" s="107"/>
      <c r="P24" s="107"/>
      <c r="Q24" s="107"/>
      <c r="R24" s="107"/>
      <c r="S24" s="107"/>
      <c r="T24" s="107"/>
      <c r="U24" s="107"/>
      <c r="V24" s="107"/>
      <c r="W24" s="107"/>
      <c r="X24" s="107"/>
      <c r="Y24" s="107"/>
      <c r="Z24" s="110"/>
      <c r="AA24" s="127"/>
      <c r="AB24" s="126"/>
    </row>
    <row r="25" spans="1:28" ht="45" customHeight="1" x14ac:dyDescent="0.15">
      <c r="B25" s="93">
        <f t="shared" si="1"/>
        <v>43567</v>
      </c>
      <c r="C25" s="94" t="str">
        <f t="shared" si="0"/>
        <v>Fri</v>
      </c>
      <c r="D25" s="95" t="str">
        <f>IF(OR(WEEKDAY(B25)=1,WEEKDAY(B25)=7),"休日",IF(ISNA(VLOOKUP(B25,'[1](事務用)2022年度休日一覧(土日除く)'!A:B,2,FALSE)),"","休日"))</f>
        <v/>
      </c>
      <c r="E25" s="96">
        <v>11</v>
      </c>
      <c r="F25" s="97" t="s">
        <v>23</v>
      </c>
      <c r="G25" s="99">
        <v>20</v>
      </c>
      <c r="H25" s="109">
        <v>19</v>
      </c>
      <c r="I25" s="105" t="s">
        <v>23</v>
      </c>
      <c r="J25" s="98">
        <v>0</v>
      </c>
      <c r="K25" s="118">
        <v>1</v>
      </c>
      <c r="L25" s="119"/>
      <c r="M25" s="41"/>
      <c r="N25" s="90"/>
      <c r="O25" s="91" t="s">
        <v>29</v>
      </c>
      <c r="P25" s="91"/>
      <c r="Q25" s="91"/>
      <c r="R25" s="91"/>
      <c r="S25" s="91"/>
      <c r="T25" s="91"/>
      <c r="U25" s="91"/>
      <c r="V25" s="91"/>
      <c r="W25" s="91"/>
      <c r="X25" s="91"/>
      <c r="Y25" s="91"/>
      <c r="Z25" s="110"/>
      <c r="AA25" s="57"/>
      <c r="AB25" s="126"/>
    </row>
    <row r="26" spans="1:28" ht="45" customHeight="1" x14ac:dyDescent="0.15">
      <c r="B26" s="93">
        <f t="shared" si="1"/>
        <v>43568</v>
      </c>
      <c r="C26" s="94" t="str">
        <f t="shared" si="0"/>
        <v>Sat</v>
      </c>
      <c r="D26" s="95" t="str">
        <f>IF(OR(WEEKDAY(B26)=1,WEEKDAY(B26)=7),"休日",IF(ISNA(VLOOKUP(B26,'[1](事務用)2022年度休日一覧(土日除く)'!A:B,2,FALSE)),"","休日"))</f>
        <v>休日</v>
      </c>
      <c r="E26" s="111"/>
      <c r="F26" s="97" t="s">
        <v>23</v>
      </c>
      <c r="G26" s="112"/>
      <c r="H26" s="111"/>
      <c r="I26" s="105" t="s">
        <v>23</v>
      </c>
      <c r="J26" s="112"/>
      <c r="K26" s="115"/>
      <c r="L26" s="119"/>
      <c r="M26" s="102"/>
      <c r="N26" s="90"/>
      <c r="O26" s="91"/>
      <c r="P26" s="91"/>
      <c r="Q26" s="91"/>
      <c r="R26" s="91"/>
      <c r="S26" s="91"/>
      <c r="T26" s="91"/>
      <c r="U26" s="91"/>
      <c r="V26" s="91"/>
      <c r="W26" s="91"/>
      <c r="X26" s="91"/>
      <c r="Y26" s="91"/>
      <c r="Z26" s="110"/>
      <c r="AA26" s="57"/>
      <c r="AB26" s="126"/>
    </row>
    <row r="27" spans="1:28" ht="45" customHeight="1" thickBot="1" x14ac:dyDescent="0.2">
      <c r="B27" s="93">
        <f t="shared" si="1"/>
        <v>43569</v>
      </c>
      <c r="C27" s="94" t="str">
        <f t="shared" si="0"/>
        <v>Sun</v>
      </c>
      <c r="D27" s="95" t="str">
        <f>IF(OR(WEEKDAY(B27)=1,WEEKDAY(B27)=7),"休日",IF(ISNA(VLOOKUP(B27,'[1](事務用)2022年度休日一覧(土日除く)'!A:B,2,FALSE)),"","休日"))</f>
        <v>休日</v>
      </c>
      <c r="E27" s="111"/>
      <c r="F27" s="97" t="s">
        <v>23</v>
      </c>
      <c r="G27" s="114"/>
      <c r="H27" s="111"/>
      <c r="I27" s="97" t="s">
        <v>23</v>
      </c>
      <c r="J27" s="114"/>
      <c r="K27" s="128"/>
      <c r="L27" s="119"/>
      <c r="M27" s="129"/>
      <c r="N27" s="90"/>
      <c r="O27" s="130"/>
      <c r="P27" s="131"/>
      <c r="Q27" s="132"/>
      <c r="R27" s="133"/>
      <c r="S27" s="134"/>
      <c r="T27" s="135"/>
      <c r="U27" s="136"/>
      <c r="V27" s="137"/>
      <c r="W27" s="138"/>
      <c r="X27" s="139"/>
      <c r="Y27" s="140"/>
      <c r="Z27" s="110"/>
      <c r="AA27" s="141"/>
      <c r="AB27" s="142"/>
    </row>
    <row r="28" spans="1:28" ht="45" customHeight="1" x14ac:dyDescent="0.15">
      <c r="B28" s="93">
        <f t="shared" si="1"/>
        <v>43570</v>
      </c>
      <c r="C28" s="94" t="str">
        <f t="shared" si="0"/>
        <v>Mon</v>
      </c>
      <c r="D28" s="95" t="str">
        <f>IF(OR(WEEKDAY(B28)=1,WEEKDAY(B28)=7),"休日",IF(ISNA(VLOOKUP(B28,'[1](事務用)2022年度休日一覧(土日除く)'!A:B,2,FALSE)),"","休日"))</f>
        <v/>
      </c>
      <c r="E28" s="96"/>
      <c r="F28" s="97" t="s">
        <v>23</v>
      </c>
      <c r="G28" s="98"/>
      <c r="H28" s="96"/>
      <c r="I28" s="105" t="s">
        <v>23</v>
      </c>
      <c r="J28" s="121"/>
      <c r="K28" s="122"/>
      <c r="L28" s="123"/>
      <c r="M28" s="123" t="s">
        <v>30</v>
      </c>
      <c r="N28" s="143"/>
      <c r="O28" s="144" t="s">
        <v>31</v>
      </c>
      <c r="P28" s="144"/>
      <c r="Q28" s="144"/>
      <c r="R28" s="144"/>
      <c r="S28" s="144"/>
      <c r="T28" s="144"/>
      <c r="U28" s="144"/>
      <c r="V28" s="144"/>
      <c r="W28" s="144"/>
      <c r="X28" s="144"/>
      <c r="Y28" s="144"/>
      <c r="Z28" s="110"/>
      <c r="AA28" s="141"/>
      <c r="AB28" s="145"/>
    </row>
    <row r="29" spans="1:28" ht="45" customHeight="1" x14ac:dyDescent="0.15">
      <c r="B29" s="146">
        <f t="shared" si="1"/>
        <v>43571</v>
      </c>
      <c r="C29" s="147" t="str">
        <f t="shared" si="0"/>
        <v>Tue</v>
      </c>
      <c r="D29" s="148" t="str">
        <f>IF(OR(WEEKDAY(B29)=1,WEEKDAY(B29)=7),"休日",IF(ISNA(VLOOKUP(B29,'[1](事務用)2022年度休日一覧(土日除く)'!A:B,2,FALSE)),"","休日"))</f>
        <v/>
      </c>
      <c r="E29" s="96">
        <v>9</v>
      </c>
      <c r="F29" s="149" t="s">
        <v>23</v>
      </c>
      <c r="G29" s="98">
        <v>0</v>
      </c>
      <c r="H29" s="96">
        <v>18</v>
      </c>
      <c r="I29" s="150" t="s">
        <v>23</v>
      </c>
      <c r="J29" s="99">
        <v>0</v>
      </c>
      <c r="K29" s="100">
        <v>1</v>
      </c>
      <c r="L29" s="119"/>
      <c r="M29" s="129"/>
      <c r="N29" s="143"/>
      <c r="O29" s="151"/>
      <c r="P29" s="151"/>
      <c r="Q29" s="151"/>
      <c r="R29" s="151"/>
      <c r="S29" s="151"/>
      <c r="T29" s="151"/>
      <c r="U29" s="151"/>
      <c r="V29" s="151"/>
      <c r="W29" s="151"/>
      <c r="X29" s="151"/>
      <c r="Y29" s="151"/>
      <c r="Z29" s="152"/>
      <c r="AA29" s="153"/>
      <c r="AB29" s="141"/>
    </row>
    <row r="30" spans="1:28" ht="45" customHeight="1" thickBot="1" x14ac:dyDescent="0.2">
      <c r="A30" s="154"/>
      <c r="B30" s="155">
        <f t="shared" si="1"/>
        <v>43572</v>
      </c>
      <c r="C30" s="156" t="str">
        <f t="shared" si="0"/>
        <v>Wed</v>
      </c>
      <c r="D30" s="157" t="str">
        <f>IF(OR(WEEKDAY(B30)=1,WEEKDAY(B30)=7),"休日",IF(ISNA(VLOOKUP(B30,'[1](事務用)2022年度休日一覧(土日除く)'!A:B,2,FALSE)),"","休日"))</f>
        <v/>
      </c>
      <c r="E30" s="158">
        <v>8</v>
      </c>
      <c r="F30" s="159" t="s">
        <v>23</v>
      </c>
      <c r="G30" s="103">
        <v>30</v>
      </c>
      <c r="H30" s="160">
        <v>17</v>
      </c>
      <c r="I30" s="159" t="s">
        <v>23</v>
      </c>
      <c r="J30" s="161">
        <v>0</v>
      </c>
      <c r="K30" s="156">
        <v>1</v>
      </c>
      <c r="L30" s="162"/>
      <c r="M30" s="41"/>
      <c r="N30" s="163"/>
      <c r="O30" s="164" t="s">
        <v>32</v>
      </c>
      <c r="P30" s="165"/>
      <c r="Q30" s="165"/>
      <c r="R30" s="166"/>
      <c r="S30" s="167"/>
      <c r="T30" s="164" t="s">
        <v>33</v>
      </c>
      <c r="U30" s="165"/>
      <c r="V30" s="165"/>
      <c r="W30" s="165"/>
      <c r="X30" s="164"/>
      <c r="Y30" s="166"/>
      <c r="Z30" s="168"/>
      <c r="AA30" s="169"/>
      <c r="AB30" s="170"/>
    </row>
    <row r="31" spans="1:28" ht="45" customHeight="1" x14ac:dyDescent="0.15">
      <c r="B31" s="171"/>
      <c r="C31" s="171"/>
      <c r="D31" s="171"/>
      <c r="E31" s="172"/>
      <c r="F31" s="172"/>
      <c r="G31" s="172"/>
      <c r="H31" s="172"/>
      <c r="I31" s="171"/>
      <c r="J31" s="172"/>
      <c r="K31" s="172"/>
      <c r="L31" s="172"/>
      <c r="M31" s="172"/>
      <c r="N31" s="171"/>
      <c r="O31" s="173"/>
      <c r="P31" s="47"/>
      <c r="Q31" s="47"/>
      <c r="R31" s="47"/>
      <c r="S31" s="173"/>
      <c r="T31" s="164" t="s">
        <v>34</v>
      </c>
      <c r="U31" s="165"/>
      <c r="V31" s="165"/>
      <c r="W31" s="165"/>
      <c r="X31" s="164"/>
      <c r="Y31" s="166"/>
      <c r="Z31" s="174"/>
      <c r="AA31" s="171"/>
      <c r="AB31" s="171"/>
    </row>
    <row r="32" spans="1:28" ht="50.25" customHeight="1" x14ac:dyDescent="0.15">
      <c r="B32" s="171"/>
      <c r="C32" s="171"/>
      <c r="D32" s="171"/>
      <c r="E32" s="171"/>
      <c r="F32" s="171"/>
      <c r="G32" s="171"/>
      <c r="H32" s="171"/>
      <c r="I32" s="171"/>
      <c r="J32" s="171"/>
      <c r="K32" s="171"/>
      <c r="L32" s="171"/>
      <c r="M32" s="171"/>
      <c r="N32" s="171"/>
      <c r="O32" s="171"/>
      <c r="P32" s="48"/>
      <c r="Q32" s="48"/>
      <c r="R32" s="48"/>
      <c r="S32" s="171"/>
      <c r="T32" s="175"/>
      <c r="U32" s="175"/>
      <c r="V32" s="175"/>
      <c r="W32" s="175"/>
      <c r="X32" s="175"/>
      <c r="Y32" s="171"/>
      <c r="Z32" s="174"/>
      <c r="AA32" s="171"/>
      <c r="AB32" s="171"/>
    </row>
    <row r="33" spans="2:28" s="183" customFormat="1" ht="33.75" customHeight="1" x14ac:dyDescent="0.15">
      <c r="B33" s="176" t="s">
        <v>35</v>
      </c>
      <c r="C33" s="177"/>
      <c r="D33" s="177"/>
      <c r="E33" s="177"/>
      <c r="F33" s="177"/>
      <c r="G33" s="177"/>
      <c r="H33" s="177"/>
      <c r="I33" s="177"/>
      <c r="J33" s="177"/>
      <c r="K33" s="177"/>
      <c r="L33" s="178"/>
      <c r="M33" s="178"/>
      <c r="N33" s="179"/>
      <c r="O33" s="179"/>
      <c r="P33" s="179"/>
      <c r="Q33" s="179"/>
      <c r="R33" s="179"/>
      <c r="S33" s="179"/>
      <c r="T33" s="179"/>
      <c r="U33" s="179"/>
      <c r="V33" s="179"/>
      <c r="W33" s="179"/>
      <c r="X33" s="179"/>
      <c r="Y33" s="179"/>
      <c r="Z33" s="180"/>
      <c r="AA33" s="181"/>
      <c r="AB33" s="182"/>
    </row>
    <row r="34" spans="2:28" ht="74.25" customHeight="1" x14ac:dyDescent="0.15">
      <c r="B34" s="184" t="s">
        <v>36</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0"/>
      <c r="AA34" s="185"/>
      <c r="AB34" s="10"/>
    </row>
    <row r="35" spans="2:28" ht="12" customHeight="1" thickBot="1" x14ac:dyDescent="0.2">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0"/>
      <c r="AA35" s="185"/>
      <c r="AB35" s="10"/>
    </row>
    <row r="36" spans="2:28" ht="20.25" customHeight="1" thickBot="1" x14ac:dyDescent="0.2">
      <c r="B36" s="187" t="s">
        <v>37</v>
      </c>
      <c r="C36" s="188"/>
      <c r="D36" s="188"/>
      <c r="E36" s="188"/>
      <c r="F36" s="188"/>
      <c r="G36" s="188"/>
      <c r="H36" s="188"/>
      <c r="I36" s="188"/>
      <c r="J36" s="188"/>
      <c r="K36" s="188"/>
      <c r="L36" s="188"/>
      <c r="M36" s="189"/>
      <c r="N36" s="187" t="s">
        <v>38</v>
      </c>
      <c r="O36" s="188"/>
      <c r="P36" s="188"/>
      <c r="Q36" s="188"/>
      <c r="R36" s="188"/>
      <c r="S36" s="188"/>
      <c r="T36" s="188"/>
      <c r="U36" s="188"/>
      <c r="V36" s="188"/>
      <c r="W36" s="188"/>
      <c r="X36" s="188"/>
      <c r="Y36" s="189"/>
      <c r="Z36" s="171"/>
      <c r="AA36" s="185"/>
      <c r="AB36" s="10"/>
    </row>
    <row r="37" spans="2:28" ht="20.25" customHeight="1" x14ac:dyDescent="0.15">
      <c r="B37" s="190" t="s">
        <v>17</v>
      </c>
      <c r="C37" s="191"/>
      <c r="D37" s="192"/>
      <c r="E37" s="193" t="s">
        <v>12</v>
      </c>
      <c r="F37" s="191"/>
      <c r="G37" s="191"/>
      <c r="H37" s="193" t="s">
        <v>16</v>
      </c>
      <c r="I37" s="191"/>
      <c r="J37" s="192"/>
      <c r="K37" s="193" t="s">
        <v>39</v>
      </c>
      <c r="L37" s="191"/>
      <c r="M37" s="194"/>
      <c r="N37" s="190" t="s">
        <v>17</v>
      </c>
      <c r="O37" s="191"/>
      <c r="P37" s="192"/>
      <c r="Q37" s="193" t="s">
        <v>12</v>
      </c>
      <c r="R37" s="191"/>
      <c r="S37" s="192"/>
      <c r="T37" s="193" t="s">
        <v>16</v>
      </c>
      <c r="U37" s="191"/>
      <c r="V37" s="192"/>
      <c r="W37" s="193" t="s">
        <v>39</v>
      </c>
      <c r="X37" s="191"/>
      <c r="Y37" s="194"/>
    </row>
    <row r="38" spans="2:28" ht="39.950000000000003" customHeight="1" x14ac:dyDescent="0.15">
      <c r="B38" s="195"/>
      <c r="C38" s="196"/>
      <c r="D38" s="197"/>
      <c r="E38" s="198"/>
      <c r="F38" s="199" t="s">
        <v>40</v>
      </c>
      <c r="G38" s="200"/>
      <c r="H38" s="198"/>
      <c r="I38" s="199" t="s">
        <v>40</v>
      </c>
      <c r="J38" s="201"/>
      <c r="K38" s="202"/>
      <c r="L38" s="203"/>
      <c r="M38" s="204"/>
      <c r="N38" s="195"/>
      <c r="O38" s="196"/>
      <c r="P38" s="197"/>
      <c r="Q38" s="198"/>
      <c r="R38" s="199" t="s">
        <v>40</v>
      </c>
      <c r="S38" s="200"/>
      <c r="T38" s="198"/>
      <c r="U38" s="199" t="s">
        <v>40</v>
      </c>
      <c r="V38" s="201"/>
      <c r="W38" s="202"/>
      <c r="X38" s="203"/>
      <c r="Y38" s="204"/>
    </row>
    <row r="39" spans="2:28" ht="39.950000000000003" customHeight="1" x14ac:dyDescent="0.15">
      <c r="B39" s="195"/>
      <c r="C39" s="196"/>
      <c r="D39" s="197"/>
      <c r="E39" s="198"/>
      <c r="F39" s="199" t="s">
        <v>40</v>
      </c>
      <c r="G39" s="200"/>
      <c r="H39" s="198"/>
      <c r="I39" s="199" t="s">
        <v>40</v>
      </c>
      <c r="J39" s="201"/>
      <c r="K39" s="202"/>
      <c r="L39" s="203"/>
      <c r="M39" s="204"/>
      <c r="N39" s="195"/>
      <c r="O39" s="196"/>
      <c r="P39" s="197"/>
      <c r="Q39" s="198"/>
      <c r="R39" s="199" t="s">
        <v>40</v>
      </c>
      <c r="S39" s="200"/>
      <c r="T39" s="198"/>
      <c r="U39" s="199" t="s">
        <v>40</v>
      </c>
      <c r="V39" s="201"/>
      <c r="W39" s="202"/>
      <c r="X39" s="203"/>
      <c r="Y39" s="204"/>
    </row>
    <row r="40" spans="2:28" ht="39.950000000000003" customHeight="1" x14ac:dyDescent="0.15">
      <c r="B40" s="195"/>
      <c r="C40" s="196"/>
      <c r="D40" s="197"/>
      <c r="E40" s="198"/>
      <c r="F40" s="199" t="s">
        <v>40</v>
      </c>
      <c r="G40" s="200"/>
      <c r="H40" s="198"/>
      <c r="I40" s="199" t="s">
        <v>40</v>
      </c>
      <c r="J40" s="201"/>
      <c r="K40" s="202"/>
      <c r="L40" s="203"/>
      <c r="M40" s="204"/>
      <c r="N40" s="195"/>
      <c r="O40" s="196"/>
      <c r="P40" s="197"/>
      <c r="Q40" s="198"/>
      <c r="R40" s="199" t="s">
        <v>40</v>
      </c>
      <c r="S40" s="200"/>
      <c r="T40" s="198"/>
      <c r="U40" s="199" t="s">
        <v>40</v>
      </c>
      <c r="V40" s="201"/>
      <c r="W40" s="202"/>
      <c r="X40" s="203"/>
      <c r="Y40" s="204"/>
    </row>
    <row r="41" spans="2:28" ht="39.950000000000003" customHeight="1" x14ac:dyDescent="0.15">
      <c r="B41" s="195"/>
      <c r="C41" s="196"/>
      <c r="D41" s="197"/>
      <c r="E41" s="198"/>
      <c r="F41" s="199" t="s">
        <v>40</v>
      </c>
      <c r="G41" s="200"/>
      <c r="H41" s="198"/>
      <c r="I41" s="199" t="s">
        <v>40</v>
      </c>
      <c r="J41" s="201"/>
      <c r="K41" s="202"/>
      <c r="L41" s="203"/>
      <c r="M41" s="204"/>
      <c r="N41" s="195"/>
      <c r="O41" s="196"/>
      <c r="P41" s="197"/>
      <c r="Q41" s="198"/>
      <c r="R41" s="199" t="s">
        <v>40</v>
      </c>
      <c r="S41" s="200"/>
      <c r="T41" s="198"/>
      <c r="U41" s="199" t="s">
        <v>40</v>
      </c>
      <c r="V41" s="201"/>
      <c r="W41" s="202"/>
      <c r="X41" s="203"/>
      <c r="Y41" s="204"/>
    </row>
    <row r="42" spans="2:28" ht="39.950000000000003" customHeight="1" thickBot="1" x14ac:dyDescent="0.2">
      <c r="B42" s="205"/>
      <c r="C42" s="206"/>
      <c r="D42" s="207"/>
      <c r="E42" s="208"/>
      <c r="F42" s="209" t="s">
        <v>40</v>
      </c>
      <c r="G42" s="210"/>
      <c r="H42" s="208"/>
      <c r="I42" s="209" t="s">
        <v>40</v>
      </c>
      <c r="J42" s="211"/>
      <c r="K42" s="212"/>
      <c r="L42" s="213"/>
      <c r="M42" s="214"/>
      <c r="N42" s="205"/>
      <c r="O42" s="206"/>
      <c r="P42" s="207"/>
      <c r="Q42" s="215"/>
      <c r="R42" s="209" t="s">
        <v>40</v>
      </c>
      <c r="S42" s="210"/>
      <c r="T42" s="215"/>
      <c r="U42" s="209" t="s">
        <v>40</v>
      </c>
      <c r="V42" s="211"/>
      <c r="W42" s="212"/>
      <c r="X42" s="213"/>
      <c r="Y42" s="214"/>
    </row>
    <row r="43" spans="2:28" ht="24" customHeight="1" x14ac:dyDescent="0.15">
      <c r="B43" s="216"/>
      <c r="C43" s="57"/>
      <c r="D43" s="57"/>
      <c r="E43" s="57"/>
      <c r="F43" s="57"/>
      <c r="G43" s="57"/>
      <c r="H43" s="57"/>
      <c r="I43" s="57"/>
      <c r="J43" s="57"/>
      <c r="K43" s="57"/>
      <c r="L43" s="57"/>
      <c r="M43" s="57"/>
      <c r="N43" s="57"/>
      <c r="O43" s="57"/>
      <c r="P43" s="57"/>
      <c r="Q43" s="217"/>
      <c r="R43" s="57"/>
      <c r="S43" s="57"/>
      <c r="T43" s="217"/>
      <c r="U43" s="57"/>
      <c r="V43" s="57"/>
      <c r="W43" s="57"/>
      <c r="X43" s="57"/>
      <c r="Y43" s="57"/>
      <c r="Z43" s="171"/>
      <c r="AA43" s="171"/>
      <c r="AB43" s="10"/>
    </row>
    <row r="44" spans="2:28" ht="38.25" customHeight="1" x14ac:dyDescent="0.15">
      <c r="B44" s="216"/>
      <c r="C44" s="57"/>
      <c r="D44" s="57"/>
      <c r="E44" s="57"/>
      <c r="F44" s="57"/>
      <c r="G44" s="57"/>
      <c r="H44" s="57"/>
      <c r="I44" s="57"/>
      <c r="J44" s="57"/>
      <c r="K44" s="57"/>
      <c r="L44" s="57"/>
      <c r="M44" s="57"/>
      <c r="N44" s="57"/>
      <c r="O44" s="57"/>
      <c r="P44" s="57"/>
      <c r="Q44" s="57"/>
      <c r="R44" s="57"/>
      <c r="S44" s="57"/>
      <c r="T44" s="57"/>
      <c r="U44" s="57"/>
      <c r="V44" s="57"/>
      <c r="W44" s="57"/>
      <c r="X44" s="57"/>
      <c r="Y44" s="57"/>
      <c r="Z44" s="171"/>
      <c r="AA44" s="171"/>
      <c r="AB44" s="10"/>
    </row>
    <row r="45" spans="2:28" ht="18.75" customHeight="1" x14ac:dyDescent="0.15">
      <c r="B45" s="218"/>
      <c r="AA45" s="171"/>
      <c r="AB45" s="10"/>
    </row>
    <row r="46" spans="2:28" ht="18.75" customHeight="1" x14ac:dyDescent="0.15">
      <c r="B46" s="219"/>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171"/>
      <c r="AB46" s="171"/>
    </row>
    <row r="47" spans="2:28" ht="18.75" customHeight="1" x14ac:dyDescent="0.15">
      <c r="B47" s="219"/>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row>
    <row r="48" spans="2:28" ht="18.75" customHeight="1" x14ac:dyDescent="0.15">
      <c r="B48" s="219"/>
      <c r="C48" s="219"/>
      <c r="D48" s="219"/>
      <c r="E48" s="219"/>
      <c r="F48" s="219"/>
      <c r="G48" s="219"/>
      <c r="H48" s="219"/>
      <c r="I48" s="219"/>
      <c r="J48" s="219"/>
      <c r="K48" s="219"/>
      <c r="L48" s="219"/>
      <c r="M48" s="219"/>
      <c r="N48" s="219"/>
      <c r="O48" s="221"/>
      <c r="P48" s="221"/>
      <c r="Q48" s="221"/>
      <c r="R48" s="221"/>
      <c r="S48" s="221"/>
      <c r="T48" s="221"/>
      <c r="U48" s="221"/>
      <c r="V48" s="221"/>
      <c r="W48" s="221"/>
      <c r="X48" s="221"/>
      <c r="Y48" s="221"/>
      <c r="Z48" s="221"/>
      <c r="AA48" s="220"/>
      <c r="AB48" s="220"/>
    </row>
    <row r="49" spans="2:28" ht="18.75" customHeight="1" x14ac:dyDescent="0.15">
      <c r="B49" s="219"/>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row>
    <row r="50" spans="2:28" ht="12" customHeight="1" x14ac:dyDescent="0.15">
      <c r="AA50" s="221"/>
      <c r="AB50" s="221"/>
    </row>
    <row r="51" spans="2:28" ht="12" customHeight="1" x14ac:dyDescent="0.15">
      <c r="AA51" s="220"/>
      <c r="AB51" s="220"/>
    </row>
  </sheetData>
  <mergeCells count="66">
    <mergeCell ref="C42:D42"/>
    <mergeCell ref="K42:M42"/>
    <mergeCell ref="O42:P42"/>
    <mergeCell ref="W42:Y42"/>
    <mergeCell ref="C40:D40"/>
    <mergeCell ref="K40:M40"/>
    <mergeCell ref="O40:P40"/>
    <mergeCell ref="W40:Y40"/>
    <mergeCell ref="C41:D41"/>
    <mergeCell ref="K41:M41"/>
    <mergeCell ref="O41:P41"/>
    <mergeCell ref="W41:Y41"/>
    <mergeCell ref="C38:D38"/>
    <mergeCell ref="K38:M38"/>
    <mergeCell ref="O38:P38"/>
    <mergeCell ref="W38:Y38"/>
    <mergeCell ref="C39:D39"/>
    <mergeCell ref="K39:M39"/>
    <mergeCell ref="O39:P39"/>
    <mergeCell ref="W39:Y39"/>
    <mergeCell ref="B36:M36"/>
    <mergeCell ref="N36:Y36"/>
    <mergeCell ref="B37:D37"/>
    <mergeCell ref="E37:G37"/>
    <mergeCell ref="H37:J37"/>
    <mergeCell ref="K37:M37"/>
    <mergeCell ref="N37:P37"/>
    <mergeCell ref="Q37:S37"/>
    <mergeCell ref="T37:V37"/>
    <mergeCell ref="W37:Y37"/>
    <mergeCell ref="O30:R30"/>
    <mergeCell ref="T30:W30"/>
    <mergeCell ref="X30:Y30"/>
    <mergeCell ref="T31:W31"/>
    <mergeCell ref="X31:Y31"/>
    <mergeCell ref="B34:Y34"/>
    <mergeCell ref="O14:Y15"/>
    <mergeCell ref="O16:Y18"/>
    <mergeCell ref="O19:Y21"/>
    <mergeCell ref="O22:Y24"/>
    <mergeCell ref="O25:Y26"/>
    <mergeCell ref="N28:N29"/>
    <mergeCell ref="O28:Y29"/>
    <mergeCell ref="B12:D13"/>
    <mergeCell ref="E12:K12"/>
    <mergeCell ref="L12:L13"/>
    <mergeCell ref="M12:M13"/>
    <mergeCell ref="O12:Y13"/>
    <mergeCell ref="E13:G13"/>
    <mergeCell ref="H13:J13"/>
    <mergeCell ref="B7:Y7"/>
    <mergeCell ref="B8:Y8"/>
    <mergeCell ref="B9:M10"/>
    <mergeCell ref="N9:P9"/>
    <mergeCell ref="U9:V9"/>
    <mergeCell ref="W9:X9"/>
    <mergeCell ref="N10:P10"/>
    <mergeCell ref="D1:F1"/>
    <mergeCell ref="V1:Y1"/>
    <mergeCell ref="B2:V2"/>
    <mergeCell ref="B3:Y3"/>
    <mergeCell ref="AA3:AB3"/>
    <mergeCell ref="C5:J5"/>
    <mergeCell ref="M5:Q5"/>
    <mergeCell ref="T5:Y5"/>
    <mergeCell ref="AA5:AB5"/>
  </mergeCells>
  <phoneticPr fontId="2"/>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allowBlank="1" showInputMessage="1" sqref="W9:X9" xr:uid="{71858BE5-8338-4D89-A9EB-D6B4FB809A45}"/>
    <dataValidation type="list" allowBlank="1" showInputMessage="1" showErrorMessage="1" sqref="S9:S10" xr:uid="{BD65D116-9A10-4C8F-8BC4-23A6C4B8A41D}">
      <formula1>"00,01,02,03,04,05,06,07,08,09,10,11,12,13,14,15,16,17,18,19,20,21,22,23,24,25,26,27,28,29,30,31,32,33,34,35,36,37,38,39,40,41,42,43,44,45,46,47,48,49,50,51,52,53,54,55,56,57,58,59"</formula1>
    </dataValidation>
    <dataValidation type="list" allowBlank="1" showInputMessage="1" showErrorMessage="1" sqref="Q9:Q10" xr:uid="{681C4BC1-0EE1-43A2-BA20-4FD5260115CD}">
      <formula1>"5,6,7,8,9,10,11,12,13,14,15,16,17,18,19,20,21"</formula1>
    </dataValidation>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F710-6A48-486D-B88D-7908618338BB}">
  <dimension ref="A1:AV51"/>
  <sheetViews>
    <sheetView view="pageBreakPreview" topLeftCell="A25" zoomScale="70" zoomScaleNormal="100" zoomScaleSheetLayoutView="70" workbookViewId="0">
      <selection activeCell="B1" sqref="B1"/>
    </sheetView>
  </sheetViews>
  <sheetFormatPr defaultRowHeight="30.75" x14ac:dyDescent="0.15"/>
  <cols>
    <col min="1" max="1" width="3.875" style="1" customWidth="1"/>
    <col min="2" max="2" width="7.875" style="1" customWidth="1"/>
    <col min="3" max="3" width="5.875" style="1" customWidth="1"/>
    <col min="4" max="4" width="4.25" style="1" customWidth="1"/>
    <col min="5" max="5" width="8.875" style="1" customWidth="1"/>
    <col min="6" max="6" width="4.75" style="1" customWidth="1"/>
    <col min="7" max="8" width="8.875" style="1" customWidth="1"/>
    <col min="9" max="9" width="4.75" style="1" customWidth="1"/>
    <col min="10" max="10" width="8.875" style="1" customWidth="1"/>
    <col min="11" max="11" width="9.625" style="1" customWidth="1"/>
    <col min="12" max="12" width="8.375" style="1" customWidth="1"/>
    <col min="13" max="13" width="9" style="1" customWidth="1"/>
    <col min="14" max="14" width="7.875" style="1" customWidth="1"/>
    <col min="15" max="15" width="5.875" style="1" customWidth="1"/>
    <col min="16" max="16" width="4.5" style="1" customWidth="1"/>
    <col min="17" max="17" width="8.875" style="1" customWidth="1"/>
    <col min="18" max="18" width="6.375" style="1" customWidth="1"/>
    <col min="19" max="20" width="8.875" style="1" customWidth="1"/>
    <col min="21" max="21" width="5" style="1" customWidth="1"/>
    <col min="22" max="22" width="8.875" style="1" customWidth="1"/>
    <col min="23" max="23" width="9.625" style="1" customWidth="1"/>
    <col min="24" max="24" width="8.375" style="1" customWidth="1"/>
    <col min="25" max="25" width="9" style="1" customWidth="1"/>
    <col min="26" max="26" width="5.625" style="1" customWidth="1"/>
    <col min="27" max="27" width="6.5" style="1" customWidth="1"/>
    <col min="28" max="28" width="5.25" style="1" customWidth="1"/>
    <col min="29" max="29" width="4.125" style="1" customWidth="1"/>
    <col min="30" max="37" width="8.875" style="1" customWidth="1"/>
    <col min="38" max="38" width="7.875" style="1" customWidth="1"/>
    <col min="39" max="46" width="8.875" style="1" customWidth="1"/>
    <col min="47" max="16384" width="9" style="1"/>
  </cols>
  <sheetData>
    <row r="1" spans="1:48" ht="42.75" customHeight="1" thickBot="1" x14ac:dyDescent="0.2">
      <c r="B1" s="2"/>
      <c r="C1" s="2"/>
      <c r="D1" s="3"/>
      <c r="E1" s="3"/>
      <c r="F1" s="3"/>
      <c r="G1" s="4"/>
      <c r="H1" s="5"/>
      <c r="I1" s="5"/>
      <c r="J1" s="5"/>
      <c r="K1" s="5"/>
      <c r="L1" s="222" t="s">
        <v>1</v>
      </c>
      <c r="M1" s="223"/>
      <c r="N1" s="223"/>
      <c r="O1" s="223"/>
      <c r="P1" s="223"/>
      <c r="Q1" s="223"/>
      <c r="R1" s="9"/>
      <c r="S1" s="9"/>
      <c r="T1" s="10"/>
      <c r="U1" s="10"/>
      <c r="V1" s="224">
        <v>44652</v>
      </c>
      <c r="W1" s="225"/>
      <c r="X1" s="225"/>
      <c r="Y1" s="226"/>
      <c r="Z1" s="10"/>
      <c r="AA1" s="10"/>
      <c r="AB1" s="227"/>
      <c r="AC1" s="227"/>
      <c r="AD1" s="227"/>
      <c r="AE1" s="227"/>
      <c r="AF1" s="227"/>
      <c r="AG1" s="227"/>
      <c r="AH1" s="227"/>
      <c r="AI1" s="227"/>
      <c r="AJ1" s="227"/>
      <c r="AK1" s="227"/>
      <c r="AL1" s="227"/>
      <c r="AM1" s="227"/>
      <c r="AN1" s="227"/>
      <c r="AO1" s="227"/>
      <c r="AP1" s="227"/>
      <c r="AQ1" s="227"/>
      <c r="AR1" s="227"/>
      <c r="AS1" s="227"/>
      <c r="AT1" s="227"/>
      <c r="AU1" s="227"/>
      <c r="AV1" s="227"/>
    </row>
    <row r="2" spans="1:48" ht="9" customHeight="1" x14ac:dyDescent="0.3">
      <c r="B2" s="15"/>
      <c r="C2" s="15"/>
      <c r="D2" s="15"/>
      <c r="E2" s="15"/>
      <c r="F2" s="15"/>
      <c r="G2" s="15"/>
      <c r="H2" s="15"/>
      <c r="I2" s="15"/>
      <c r="J2" s="15"/>
      <c r="K2" s="15"/>
      <c r="L2" s="15"/>
      <c r="M2" s="15"/>
      <c r="N2" s="15"/>
      <c r="O2" s="15"/>
      <c r="P2" s="15"/>
      <c r="Q2" s="15"/>
      <c r="R2" s="15"/>
      <c r="S2" s="15"/>
      <c r="T2" s="15"/>
      <c r="U2" s="15"/>
      <c r="V2" s="15"/>
      <c r="W2" s="16"/>
      <c r="X2" s="16"/>
      <c r="Y2" s="17"/>
      <c r="Z2" s="17"/>
      <c r="AA2" s="17"/>
      <c r="AB2" s="17"/>
      <c r="AC2" s="17"/>
      <c r="AD2" s="228"/>
      <c r="AE2" s="17"/>
      <c r="AF2" s="17"/>
      <c r="AG2" s="17"/>
      <c r="AH2" s="17"/>
      <c r="AI2" s="17"/>
      <c r="AJ2" s="17"/>
      <c r="AK2" s="17"/>
      <c r="AL2" s="17"/>
      <c r="AM2" s="17"/>
    </row>
    <row r="3" spans="1:48" ht="73.5" customHeight="1" x14ac:dyDescent="0.2">
      <c r="B3" s="18" t="s">
        <v>2</v>
      </c>
      <c r="C3" s="18"/>
      <c r="D3" s="18"/>
      <c r="E3" s="18"/>
      <c r="F3" s="18"/>
      <c r="G3" s="18"/>
      <c r="H3" s="18"/>
      <c r="I3" s="18"/>
      <c r="J3" s="18"/>
      <c r="K3" s="18"/>
      <c r="L3" s="18"/>
      <c r="M3" s="18"/>
      <c r="N3" s="18"/>
      <c r="O3" s="18"/>
      <c r="P3" s="18"/>
      <c r="Q3" s="18"/>
      <c r="R3" s="18"/>
      <c r="S3" s="18"/>
      <c r="T3" s="18"/>
      <c r="U3" s="18"/>
      <c r="V3" s="18"/>
      <c r="W3" s="18"/>
      <c r="X3" s="18"/>
      <c r="Y3" s="18"/>
      <c r="Z3" s="10"/>
      <c r="AA3" s="19"/>
      <c r="AB3" s="19"/>
      <c r="AC3" s="19"/>
      <c r="AD3" s="19"/>
      <c r="AE3" s="19"/>
      <c r="AF3" s="19"/>
      <c r="AG3" s="19"/>
      <c r="AH3" s="19"/>
      <c r="AI3" s="19"/>
      <c r="AJ3" s="19"/>
      <c r="AK3" s="19"/>
      <c r="AL3" s="19"/>
      <c r="AM3" s="19"/>
      <c r="AN3" s="19"/>
      <c r="AO3" s="19"/>
      <c r="AP3" s="19"/>
      <c r="AQ3" s="19"/>
      <c r="AR3" s="19"/>
      <c r="AS3" s="19"/>
      <c r="AT3" s="19"/>
      <c r="AU3" s="19"/>
      <c r="AV3" s="19"/>
    </row>
    <row r="4" spans="1:48" ht="29.25" customHeight="1" thickBot="1" x14ac:dyDescent="0.35">
      <c r="B4" s="20"/>
      <c r="C4" s="20"/>
      <c r="D4" s="20"/>
      <c r="E4" s="20"/>
      <c r="F4" s="20"/>
      <c r="G4" s="20"/>
      <c r="H4" s="20"/>
      <c r="I4" s="20"/>
      <c r="J4" s="20"/>
      <c r="K4" s="20"/>
      <c r="L4" s="20"/>
      <c r="M4" s="20"/>
      <c r="N4" s="20"/>
      <c r="O4" s="20"/>
      <c r="P4" s="20"/>
      <c r="Q4" s="20"/>
      <c r="R4" s="20"/>
      <c r="S4" s="20"/>
      <c r="T4" s="20"/>
      <c r="U4" s="20"/>
      <c r="V4" s="20"/>
      <c r="W4" s="20"/>
      <c r="X4" s="20"/>
      <c r="Y4" s="20"/>
      <c r="Z4" s="10"/>
      <c r="AA4" s="17"/>
      <c r="AB4" s="17"/>
      <c r="AC4" s="17"/>
      <c r="AD4" s="228"/>
      <c r="AE4" s="17"/>
      <c r="AF4" s="17"/>
      <c r="AG4" s="17"/>
      <c r="AH4" s="17"/>
      <c r="AI4" s="17"/>
      <c r="AJ4" s="17"/>
      <c r="AK4" s="17"/>
      <c r="AL4" s="17"/>
      <c r="AM4" s="17"/>
    </row>
    <row r="5" spans="1:48" ht="47.25" customHeight="1" thickTop="1" thickBot="1" x14ac:dyDescent="0.2">
      <c r="A5" s="229"/>
      <c r="B5" s="21" t="s">
        <v>3</v>
      </c>
      <c r="C5" s="22"/>
      <c r="D5" s="23"/>
      <c r="E5" s="23"/>
      <c r="F5" s="23"/>
      <c r="G5" s="23"/>
      <c r="H5" s="23"/>
      <c r="I5" s="23"/>
      <c r="J5" s="24"/>
      <c r="K5" s="25"/>
      <c r="L5" s="26" t="s">
        <v>5</v>
      </c>
      <c r="M5" s="22"/>
      <c r="N5" s="23"/>
      <c r="O5" s="23"/>
      <c r="P5" s="23"/>
      <c r="Q5" s="24"/>
      <c r="R5" s="230"/>
      <c r="S5" s="26" t="s">
        <v>7</v>
      </c>
      <c r="T5" s="22"/>
      <c r="U5" s="23"/>
      <c r="V5" s="23"/>
      <c r="W5" s="23"/>
      <c r="X5" s="23"/>
      <c r="Y5" s="24"/>
      <c r="Z5" s="28"/>
      <c r="AA5" s="29"/>
      <c r="AB5" s="29"/>
      <c r="AC5" s="29"/>
      <c r="AD5" s="29"/>
      <c r="AE5" s="29"/>
      <c r="AF5" s="29"/>
      <c r="AG5" s="29"/>
      <c r="AH5" s="29"/>
      <c r="AI5" s="29"/>
      <c r="AJ5" s="29"/>
      <c r="AK5" s="29"/>
      <c r="AL5" s="29"/>
      <c r="AM5" s="29"/>
      <c r="AN5" s="29"/>
      <c r="AO5" s="29"/>
      <c r="AP5" s="29"/>
      <c r="AQ5" s="29"/>
      <c r="AR5" s="29"/>
      <c r="AS5" s="29"/>
      <c r="AT5" s="29"/>
    </row>
    <row r="6" spans="1:48" ht="22.5" customHeight="1" thickTop="1" x14ac:dyDescent="0.15">
      <c r="B6" s="30"/>
      <c r="C6" s="30"/>
      <c r="D6" s="31"/>
      <c r="E6" s="31"/>
      <c r="F6" s="31"/>
      <c r="G6" s="31"/>
      <c r="H6" s="31"/>
      <c r="I6" s="31"/>
      <c r="J6" s="31"/>
      <c r="K6" s="31"/>
      <c r="L6" s="31"/>
      <c r="M6" s="31"/>
      <c r="N6" s="31"/>
      <c r="O6" s="31"/>
      <c r="P6" s="31"/>
      <c r="T6" s="30"/>
      <c r="U6" s="30"/>
      <c r="V6" s="30"/>
      <c r="W6" s="30"/>
      <c r="X6" s="30"/>
      <c r="Z6" s="32"/>
      <c r="AA6" s="30"/>
      <c r="AB6" s="33"/>
      <c r="AC6" s="33"/>
      <c r="AD6" s="231"/>
      <c r="AE6" s="231"/>
      <c r="AF6" s="33"/>
      <c r="AG6" s="33"/>
      <c r="AH6" s="33"/>
      <c r="AI6" s="33"/>
      <c r="AJ6" s="33"/>
      <c r="AK6" s="33"/>
      <c r="AL6" s="33"/>
      <c r="AM6" s="33"/>
    </row>
    <row r="7" spans="1:48" ht="33" customHeight="1" x14ac:dyDescent="0.15">
      <c r="B7" s="232" t="s">
        <v>41</v>
      </c>
      <c r="C7" s="232"/>
      <c r="D7" s="232"/>
      <c r="E7" s="232"/>
      <c r="F7" s="232"/>
      <c r="G7" s="232"/>
      <c r="H7" s="232"/>
      <c r="I7" s="232"/>
      <c r="J7" s="232"/>
      <c r="K7" s="232"/>
      <c r="L7" s="232"/>
      <c r="M7" s="232"/>
      <c r="N7" s="232"/>
      <c r="O7" s="232"/>
      <c r="P7" s="232"/>
      <c r="Q7" s="232"/>
      <c r="R7" s="232"/>
      <c r="S7" s="232"/>
      <c r="T7" s="232"/>
      <c r="U7" s="232"/>
      <c r="V7" s="232"/>
      <c r="W7" s="232"/>
      <c r="X7" s="232"/>
      <c r="Y7" s="232"/>
      <c r="Z7" s="233"/>
      <c r="AA7" s="36"/>
      <c r="AB7" s="36"/>
      <c r="AC7" s="33"/>
      <c r="AD7" s="231"/>
      <c r="AE7" s="231"/>
      <c r="AF7" s="33"/>
      <c r="AG7" s="33"/>
      <c r="AH7" s="33"/>
      <c r="AI7" s="33"/>
      <c r="AJ7" s="33"/>
      <c r="AK7" s="33"/>
      <c r="AL7" s="33"/>
      <c r="AM7" s="33"/>
    </row>
    <row r="8" spans="1:48" ht="73.5" customHeight="1" thickBot="1" x14ac:dyDescent="0.2">
      <c r="B8" s="37" t="s">
        <v>10</v>
      </c>
      <c r="C8" s="37"/>
      <c r="D8" s="37"/>
      <c r="E8" s="37"/>
      <c r="F8" s="37"/>
      <c r="G8" s="37"/>
      <c r="H8" s="37"/>
      <c r="I8" s="37"/>
      <c r="J8" s="37"/>
      <c r="K8" s="37"/>
      <c r="L8" s="37"/>
      <c r="M8" s="37"/>
      <c r="N8" s="37"/>
      <c r="O8" s="37"/>
      <c r="P8" s="37"/>
      <c r="Q8" s="37"/>
      <c r="R8" s="37"/>
      <c r="S8" s="37"/>
      <c r="T8" s="37"/>
      <c r="U8" s="37"/>
      <c r="V8" s="37"/>
      <c r="W8" s="37"/>
      <c r="X8" s="37"/>
      <c r="Y8" s="37"/>
      <c r="Z8" s="10"/>
      <c r="AA8" s="30"/>
      <c r="AB8" s="33"/>
      <c r="AC8" s="33"/>
      <c r="AD8" s="231"/>
      <c r="AE8" s="231"/>
      <c r="AF8" s="33"/>
      <c r="AG8" s="33"/>
      <c r="AH8" s="33"/>
      <c r="AI8" s="33"/>
      <c r="AJ8" s="33"/>
      <c r="AK8" s="33"/>
      <c r="AL8" s="33"/>
      <c r="AM8" s="33"/>
    </row>
    <row r="9" spans="1:48" ht="29.25" customHeight="1" thickBot="1" x14ac:dyDescent="0.2">
      <c r="B9" s="38" t="s">
        <v>42</v>
      </c>
      <c r="C9" s="38"/>
      <c r="D9" s="38"/>
      <c r="E9" s="38"/>
      <c r="F9" s="38"/>
      <c r="G9" s="38"/>
      <c r="H9" s="38"/>
      <c r="I9" s="38"/>
      <c r="J9" s="38"/>
      <c r="K9" s="38"/>
      <c r="L9" s="38"/>
      <c r="M9" s="38"/>
      <c r="N9" s="38" t="s">
        <v>12</v>
      </c>
      <c r="O9" s="38"/>
      <c r="P9" s="39"/>
      <c r="Q9" s="40"/>
      <c r="R9" s="41" t="s">
        <v>13</v>
      </c>
      <c r="S9" s="42"/>
      <c r="T9" s="41"/>
      <c r="U9" s="43" t="s">
        <v>14</v>
      </c>
      <c r="V9" s="44"/>
      <c r="W9" s="45"/>
      <c r="X9" s="46"/>
      <c r="Y9" s="47" t="s">
        <v>15</v>
      </c>
      <c r="Z9" s="48"/>
      <c r="AA9" s="30"/>
      <c r="AB9" s="33"/>
      <c r="AC9" s="33"/>
      <c r="AD9" s="231"/>
      <c r="AE9" s="231"/>
      <c r="AF9" s="33"/>
      <c r="AG9" s="33"/>
      <c r="AH9" s="33"/>
      <c r="AI9" s="33"/>
      <c r="AJ9" s="33"/>
      <c r="AK9" s="33"/>
      <c r="AL9" s="33"/>
      <c r="AM9" s="33"/>
    </row>
    <row r="10" spans="1:48" ht="29.25" customHeight="1" thickBot="1" x14ac:dyDescent="0.2">
      <c r="B10" s="38"/>
      <c r="C10" s="38"/>
      <c r="D10" s="38"/>
      <c r="E10" s="38"/>
      <c r="F10" s="38"/>
      <c r="G10" s="38"/>
      <c r="H10" s="38"/>
      <c r="I10" s="38"/>
      <c r="J10" s="38"/>
      <c r="K10" s="38"/>
      <c r="L10" s="38"/>
      <c r="M10" s="38"/>
      <c r="N10" s="38" t="s">
        <v>16</v>
      </c>
      <c r="O10" s="38"/>
      <c r="P10" s="39"/>
      <c r="Q10" s="40"/>
      <c r="R10" s="49" t="s">
        <v>13</v>
      </c>
      <c r="S10" s="50"/>
      <c r="T10" s="51"/>
      <c r="U10" s="52"/>
      <c r="V10" s="52"/>
      <c r="W10" s="52"/>
      <c r="X10" s="52"/>
      <c r="Y10" s="53"/>
      <c r="Z10" s="54"/>
      <c r="AA10" s="55"/>
      <c r="AB10" s="33"/>
      <c r="AC10" s="33"/>
      <c r="AD10" s="234" t="s">
        <v>43</v>
      </c>
      <c r="AE10" s="231"/>
      <c r="AF10" s="33"/>
      <c r="AG10" s="33"/>
      <c r="AH10" s="33"/>
      <c r="AI10" s="33"/>
      <c r="AJ10" s="33"/>
      <c r="AK10" s="33"/>
      <c r="AL10" s="33"/>
      <c r="AM10" s="33"/>
    </row>
    <row r="11" spans="1:48" ht="13.5" customHeight="1" thickBot="1" x14ac:dyDescent="0.2">
      <c r="B11" s="56"/>
      <c r="C11" s="56"/>
      <c r="D11" s="56"/>
      <c r="E11" s="56"/>
      <c r="F11" s="56"/>
      <c r="G11" s="56"/>
      <c r="H11" s="56"/>
      <c r="I11" s="56"/>
      <c r="J11" s="56"/>
      <c r="K11" s="56"/>
      <c r="L11" s="56"/>
      <c r="M11" s="56"/>
      <c r="N11" s="56"/>
      <c r="O11" s="56"/>
      <c r="P11" s="56"/>
      <c r="Q11" s="56"/>
      <c r="R11" s="56"/>
      <c r="S11" s="56"/>
      <c r="T11" s="56"/>
      <c r="U11" s="56"/>
      <c r="V11" s="56"/>
      <c r="W11" s="56"/>
      <c r="X11" s="56"/>
      <c r="Y11" s="56"/>
      <c r="Z11" s="233"/>
      <c r="AA11" s="57"/>
      <c r="AB11" s="57"/>
      <c r="AC11" s="57"/>
      <c r="AD11" s="235"/>
      <c r="AE11" s="236"/>
      <c r="AF11" s="54"/>
      <c r="AG11" s="57"/>
      <c r="AH11" s="57"/>
      <c r="AI11" s="57"/>
      <c r="AJ11" s="57"/>
      <c r="AK11" s="57"/>
      <c r="AL11" s="57"/>
    </row>
    <row r="12" spans="1:48" ht="29.25" customHeight="1" thickBot="1" x14ac:dyDescent="0.2">
      <c r="B12" s="58" t="s">
        <v>17</v>
      </c>
      <c r="C12" s="59"/>
      <c r="D12" s="60"/>
      <c r="E12" s="61" t="s">
        <v>18</v>
      </c>
      <c r="F12" s="62"/>
      <c r="G12" s="62"/>
      <c r="H12" s="62"/>
      <c r="I12" s="62"/>
      <c r="J12" s="62"/>
      <c r="K12" s="62"/>
      <c r="L12" s="63" t="s">
        <v>19</v>
      </c>
      <c r="M12" s="64" t="s">
        <v>20</v>
      </c>
      <c r="N12" s="58" t="s">
        <v>17</v>
      </c>
      <c r="O12" s="59"/>
      <c r="P12" s="59"/>
      <c r="Q12" s="61" t="s">
        <v>18</v>
      </c>
      <c r="R12" s="62"/>
      <c r="S12" s="62"/>
      <c r="T12" s="62"/>
      <c r="U12" s="62"/>
      <c r="V12" s="62"/>
      <c r="W12" s="62"/>
      <c r="X12" s="63" t="s">
        <v>19</v>
      </c>
      <c r="Y12" s="64" t="s">
        <v>20</v>
      </c>
      <c r="Z12" s="10"/>
      <c r="AA12" s="68"/>
      <c r="AB12" s="68"/>
      <c r="AC12" s="68"/>
      <c r="AD12" s="237" t="s">
        <v>44</v>
      </c>
      <c r="AE12" s="68"/>
      <c r="AF12" s="68"/>
      <c r="AG12" s="68"/>
      <c r="AH12" s="68"/>
      <c r="AI12" s="68"/>
      <c r="AJ12" s="68"/>
      <c r="AK12" s="68"/>
      <c r="AL12" s="68"/>
      <c r="AM12" s="68"/>
      <c r="AN12" s="68"/>
      <c r="AO12" s="68"/>
      <c r="AP12" s="68"/>
      <c r="AQ12" s="68"/>
      <c r="AR12" s="68"/>
      <c r="AS12" s="68"/>
      <c r="AT12" s="218"/>
      <c r="AU12" s="218"/>
      <c r="AV12" s="218"/>
    </row>
    <row r="13" spans="1:48" ht="33.75" customHeight="1" thickBot="1" x14ac:dyDescent="0.2">
      <c r="B13" s="69"/>
      <c r="C13" s="70"/>
      <c r="D13" s="71"/>
      <c r="E13" s="72" t="s">
        <v>12</v>
      </c>
      <c r="F13" s="73"/>
      <c r="G13" s="74"/>
      <c r="H13" s="72" t="s">
        <v>16</v>
      </c>
      <c r="I13" s="73"/>
      <c r="J13" s="74"/>
      <c r="K13" s="238" t="s">
        <v>22</v>
      </c>
      <c r="L13" s="76"/>
      <c r="M13" s="77"/>
      <c r="N13" s="69"/>
      <c r="O13" s="70"/>
      <c r="P13" s="70"/>
      <c r="Q13" s="72" t="s">
        <v>12</v>
      </c>
      <c r="R13" s="73"/>
      <c r="S13" s="74"/>
      <c r="T13" s="72" t="s">
        <v>16</v>
      </c>
      <c r="U13" s="73"/>
      <c r="V13" s="74"/>
      <c r="W13" s="238" t="s">
        <v>22</v>
      </c>
      <c r="X13" s="76"/>
      <c r="Y13" s="77"/>
      <c r="AA13" s="78"/>
      <c r="AB13" s="239"/>
      <c r="AC13" s="240"/>
      <c r="AD13" s="241" t="s">
        <v>45</v>
      </c>
      <c r="AE13" s="241" t="s">
        <v>46</v>
      </c>
      <c r="AF13" s="241" t="s">
        <v>47</v>
      </c>
      <c r="AG13" s="241" t="s">
        <v>48</v>
      </c>
      <c r="AH13" s="242" t="s">
        <v>49</v>
      </c>
      <c r="AI13" s="124" t="s">
        <v>50</v>
      </c>
      <c r="AJ13" s="116" t="s">
        <v>51</v>
      </c>
      <c r="AK13" s="243" t="s">
        <v>52</v>
      </c>
      <c r="AL13" s="218"/>
      <c r="AM13" s="241" t="s">
        <v>45</v>
      </c>
      <c r="AN13" s="241" t="s">
        <v>46</v>
      </c>
      <c r="AO13" s="241" t="s">
        <v>47</v>
      </c>
      <c r="AP13" s="241" t="s">
        <v>48</v>
      </c>
      <c r="AQ13" s="242" t="s">
        <v>49</v>
      </c>
      <c r="AR13" s="124" t="s">
        <v>50</v>
      </c>
      <c r="AS13" s="116" t="s">
        <v>51</v>
      </c>
      <c r="AT13" s="243" t="s">
        <v>52</v>
      </c>
      <c r="AU13" s="218"/>
      <c r="AV13" s="218"/>
    </row>
    <row r="14" spans="1:48" ht="45" customHeight="1" x14ac:dyDescent="0.15">
      <c r="B14" s="244">
        <f>V1</f>
        <v>44652</v>
      </c>
      <c r="C14" s="81" t="str">
        <f>TEXT(B14,"ddd")</f>
        <v>Fri</v>
      </c>
      <c r="D14" s="245" t="str">
        <f>IF(OR(WEEKDAY(B14)=1,WEEKDAY(B14)=7),"休日",IF(ISNA(VLOOKUP(B14,'[1](事務用)2022年度休日一覧(土日除く)'!A:B,2,FALSE)),"","休日"))</f>
        <v/>
      </c>
      <c r="E14" s="83">
        <f>IF(D14="",Q9,"")</f>
        <v>0</v>
      </c>
      <c r="F14" s="84" t="s">
        <v>53</v>
      </c>
      <c r="G14" s="85" t="str">
        <f>IF(D14="",IF(S9="","",S9),"")</f>
        <v/>
      </c>
      <c r="H14" s="86">
        <f>IF(D14="",Q10,"")</f>
        <v>0</v>
      </c>
      <c r="I14" s="84" t="s">
        <v>54</v>
      </c>
      <c r="J14" s="87" t="str">
        <f>IF(D14="",IF(S10="","",S10),"")</f>
        <v/>
      </c>
      <c r="K14" s="81" t="str">
        <f>IF(D14="",IF(W9="","",W9),"")</f>
        <v/>
      </c>
      <c r="L14" s="88"/>
      <c r="M14" s="89"/>
      <c r="N14" s="246">
        <f>B30+1</f>
        <v>44669</v>
      </c>
      <c r="O14" s="81" t="str">
        <f t="shared" ref="O14:O26" si="0">TEXT(N14,"ddd")</f>
        <v>Mon</v>
      </c>
      <c r="P14" s="245" t="str">
        <f>IF(OR(WEEKDAY(N14)=1,WEEKDAY(N14)=7),"休日",IF(ISNA(VLOOKUP(N14,'[1](事務用)2022年度休日一覧(土日除く)'!A:B,2,FALSE)),"","休日"))</f>
        <v/>
      </c>
      <c r="Q14" s="83">
        <f>IF(P14="",Q9,"")</f>
        <v>0</v>
      </c>
      <c r="R14" s="84" t="s">
        <v>53</v>
      </c>
      <c r="S14" s="87" t="str">
        <f>IF(P14="",IF(S9="","",S9),"")</f>
        <v/>
      </c>
      <c r="T14" s="83">
        <f>IF(P14="",Q10,"")</f>
        <v>0</v>
      </c>
      <c r="U14" s="84" t="s">
        <v>53</v>
      </c>
      <c r="V14" s="247" t="str">
        <f>IF(P14="",IF(S10="","",S10),"")</f>
        <v/>
      </c>
      <c r="W14" s="248" t="str">
        <f>IF(P14="",IF(W9="","",W9),"")</f>
        <v/>
      </c>
      <c r="X14" s="249"/>
      <c r="Y14" s="250"/>
      <c r="AA14" s="92"/>
      <c r="AB14" s="92"/>
      <c r="AC14" s="92"/>
      <c r="AD14" s="251" t="s">
        <v>55</v>
      </c>
      <c r="AE14" s="252" t="e">
        <f t="shared" ref="AE14:AE30" si="1">IF(E14="","",TIME(E14,G14, ))</f>
        <v>#VALUE!</v>
      </c>
      <c r="AF14" s="252" t="e">
        <f t="shared" ref="AF14:AF30" si="2">IF(H14="","",TIME(H14,J14, ))</f>
        <v>#VALUE!</v>
      </c>
      <c r="AG14" s="253" t="e">
        <f>IFERROR(AF14-AE14+IF(AE14&gt;=AF14,1),"")*24</f>
        <v>#VALUE!</v>
      </c>
      <c r="AH14" s="253">
        <f>IF(K14="",0,K14)</f>
        <v>0</v>
      </c>
      <c r="AI14" s="254" t="str">
        <f>IFERROR(IF(L14="○",7.75,""),"")</f>
        <v/>
      </c>
      <c r="AJ14" s="253" t="str">
        <f>IFERROR(AG14-AH14,"")</f>
        <v/>
      </c>
      <c r="AK14" s="255" t="str">
        <f>IF(M14="1日",0,IF(AJ14="",AI14,AJ14))</f>
        <v/>
      </c>
      <c r="AL14" s="92"/>
      <c r="AM14" s="251" t="s">
        <v>56</v>
      </c>
      <c r="AN14" s="252" t="e">
        <f t="shared" ref="AN14:AN26" si="3">IF(Q14="","",TIME(Q14,S14, ))</f>
        <v>#VALUE!</v>
      </c>
      <c r="AO14" s="252" t="e">
        <f t="shared" ref="AO14:AO26" si="4">IF(T14="","",TIME(T14,V14, ))</f>
        <v>#VALUE!</v>
      </c>
      <c r="AP14" s="256" t="e">
        <f>IFERROR(AO14-AN14+IF(AN14&gt;=AO14,1),"")*24</f>
        <v>#VALUE!</v>
      </c>
      <c r="AQ14" s="256">
        <f>IF(W14="",0,W14)</f>
        <v>0</v>
      </c>
      <c r="AR14" s="254" t="str">
        <f>IFERROR(IF(X14="○",7.75,""),"")</f>
        <v/>
      </c>
      <c r="AS14" s="253" t="str">
        <f>IFERROR(AP14-AQ14,"")</f>
        <v/>
      </c>
      <c r="AT14" s="257" t="str">
        <f>IF(Y14="1日",0,IF(AS14="",AR14,AS14))</f>
        <v/>
      </c>
      <c r="AU14" s="218"/>
      <c r="AV14" s="218"/>
    </row>
    <row r="15" spans="1:48" ht="45" customHeight="1" x14ac:dyDescent="0.15">
      <c r="B15" s="258">
        <f>B14+1</f>
        <v>44653</v>
      </c>
      <c r="C15" s="94" t="str">
        <f t="shared" ref="C15:C30" si="5">TEXT(B15,"ddd")</f>
        <v>Sat</v>
      </c>
      <c r="D15" s="259" t="str">
        <f>IF(OR(WEEKDAY(B15)=1,WEEKDAY(B15)=7),"休日",IF(ISNA(VLOOKUP(B15,'[1](事務用)2022年度休日一覧(土日除く)'!A:B,2,FALSE)),"","休日"))</f>
        <v>休日</v>
      </c>
      <c r="E15" s="96" t="str">
        <f>IF(D15="",Q9,"")</f>
        <v/>
      </c>
      <c r="F15" s="97" t="s">
        <v>53</v>
      </c>
      <c r="G15" s="98" t="str">
        <f>IF(D15="",IF(S9="","",S9),"")</f>
        <v/>
      </c>
      <c r="H15" s="96" t="str">
        <f>IF(D15="",Q10,"")</f>
        <v/>
      </c>
      <c r="I15" s="97" t="s">
        <v>54</v>
      </c>
      <c r="J15" s="99" t="str">
        <f>IF(D15="",IF(S10="","",S10),"")</f>
        <v/>
      </c>
      <c r="K15" s="100" t="str">
        <f>IF(D15="",IF(W9="","",W9),"")</f>
        <v/>
      </c>
      <c r="L15" s="101"/>
      <c r="M15" s="102"/>
      <c r="N15" s="258">
        <f>N14+1</f>
        <v>44670</v>
      </c>
      <c r="O15" s="94" t="str">
        <f t="shared" si="0"/>
        <v>Tue</v>
      </c>
      <c r="P15" s="259" t="str">
        <f>IF(OR(WEEKDAY(N15)=1,WEEKDAY(N15)=7),"休日",IF(ISNA(VLOOKUP(N15,'[1](事務用)2022年度休日一覧(土日除く)'!A:B,2,FALSE)),"","休日"))</f>
        <v/>
      </c>
      <c r="Q15" s="96">
        <f>IF(P15="",Q9,"")</f>
        <v>0</v>
      </c>
      <c r="R15" s="97" t="s">
        <v>53</v>
      </c>
      <c r="S15" s="260" t="str">
        <f>IF(P15="",IF(S9="","",S9),"")</f>
        <v/>
      </c>
      <c r="T15" s="96">
        <f>IF(P15="",Q10,"")</f>
        <v>0</v>
      </c>
      <c r="U15" s="105" t="s">
        <v>53</v>
      </c>
      <c r="V15" s="261" t="str">
        <f>IF(P15="",IF(S10="","",S10),"")</f>
        <v/>
      </c>
      <c r="W15" s="94" t="str">
        <f>IF(P15="",IF(W9="","",W9),"")</f>
        <v/>
      </c>
      <c r="X15" s="123"/>
      <c r="Y15" s="262"/>
      <c r="AA15" s="68"/>
      <c r="AB15" s="68"/>
      <c r="AC15" s="68"/>
      <c r="AD15" s="263" t="s">
        <v>57</v>
      </c>
      <c r="AE15" s="264" t="str">
        <f t="shared" si="1"/>
        <v/>
      </c>
      <c r="AF15" s="264" t="str">
        <f t="shared" si="2"/>
        <v/>
      </c>
      <c r="AG15" s="265" t="e">
        <f t="shared" ref="AG15:AG30" si="6">IFERROR(AF15-AE15+IF(AE15&gt;=AF15,1),"")*24</f>
        <v>#VALUE!</v>
      </c>
      <c r="AH15" s="265">
        <f t="shared" ref="AH15:AH30" si="7">IF(K15="",0,K15)</f>
        <v>0</v>
      </c>
      <c r="AI15" s="266" t="str">
        <f t="shared" ref="AI15:AI30" si="8">IFERROR(IF(L15="○",7.75,""),"")</f>
        <v/>
      </c>
      <c r="AJ15" s="265" t="str">
        <f t="shared" ref="AJ15:AJ30" si="9">IFERROR(AG15-AH15,"")</f>
        <v/>
      </c>
      <c r="AK15" s="255" t="str">
        <f t="shared" ref="AK15:AK30" si="10">IF(M15="1日",0,IF(AJ15="",AI15,AJ15))</f>
        <v/>
      </c>
      <c r="AL15" s="68"/>
      <c r="AM15" s="251" t="s">
        <v>58</v>
      </c>
      <c r="AN15" s="264" t="e">
        <f t="shared" si="3"/>
        <v>#VALUE!</v>
      </c>
      <c r="AO15" s="264" t="e">
        <f t="shared" si="4"/>
        <v>#VALUE!</v>
      </c>
      <c r="AP15" s="267" t="e">
        <f t="shared" ref="AP15:AP26" si="11">IFERROR(AO15-AN15+IF(AN15&gt;=AO15,1),"")*24</f>
        <v>#VALUE!</v>
      </c>
      <c r="AQ15" s="267">
        <f t="shared" ref="AQ15:AQ26" si="12">IF(W15="",0,W15)</f>
        <v>0</v>
      </c>
      <c r="AR15" s="266" t="str">
        <f t="shared" ref="AR15:AR26" si="13">IFERROR(IF(X15="○",7.75,""),"")</f>
        <v/>
      </c>
      <c r="AS15" s="265" t="str">
        <f t="shared" ref="AS15:AS26" si="14">IFERROR(AP15-AQ15,"")</f>
        <v/>
      </c>
      <c r="AT15" s="257" t="str">
        <f t="shared" ref="AT15:AT26" si="15">IF(Y15="1日",0,IF(AS15="",AR15,AS15))</f>
        <v/>
      </c>
      <c r="AU15" s="218"/>
      <c r="AV15" s="218"/>
    </row>
    <row r="16" spans="1:48" ht="45" customHeight="1" x14ac:dyDescent="0.15">
      <c r="B16" s="258">
        <f t="shared" ref="B16:B30" si="16">B15+1</f>
        <v>44654</v>
      </c>
      <c r="C16" s="94" t="str">
        <f t="shared" si="5"/>
        <v>Sun</v>
      </c>
      <c r="D16" s="259" t="str">
        <f>IF(OR(WEEKDAY(B16)=1,WEEKDAY(B16)=7),"休日",IF(ISNA(VLOOKUP(B16,'[1](事務用)2022年度休日一覧(土日除く)'!A:B,2,FALSE)),"","休日"))</f>
        <v>休日</v>
      </c>
      <c r="E16" s="96" t="str">
        <f>IF(D16="",Q9,"")</f>
        <v/>
      </c>
      <c r="F16" s="97" t="s">
        <v>53</v>
      </c>
      <c r="G16" s="103" t="str">
        <f>IF(D16="",IF(S9="","",S9),"")</f>
        <v/>
      </c>
      <c r="H16" s="104" t="str">
        <f>IF(D16="",Q10,"")</f>
        <v/>
      </c>
      <c r="I16" s="105" t="s">
        <v>53</v>
      </c>
      <c r="J16" s="99" t="str">
        <f>IF(D16="",IF(S10="","",S10),"")</f>
        <v/>
      </c>
      <c r="K16" s="100" t="str">
        <f>IF(D16="",IF(W9="","",W9),"")</f>
        <v/>
      </c>
      <c r="L16" s="101"/>
      <c r="M16" s="106"/>
      <c r="N16" s="258">
        <f t="shared" ref="N16:N26" si="17">N15+1</f>
        <v>44671</v>
      </c>
      <c r="O16" s="94" t="str">
        <f t="shared" si="0"/>
        <v>Wed</v>
      </c>
      <c r="P16" s="259" t="str">
        <f>IF(OR(WEEKDAY(N16)=1,WEEKDAY(N16)=7),"休日",IF(ISNA(VLOOKUP(N16,'[1](事務用)2022年度休日一覧(土日除く)'!A:B,2,FALSE)),"","休日"))</f>
        <v/>
      </c>
      <c r="Q16" s="96">
        <f>IF(P16="",Q9,"")</f>
        <v>0</v>
      </c>
      <c r="R16" s="97" t="s">
        <v>53</v>
      </c>
      <c r="S16" s="260" t="str">
        <f>IF(P16="",IF(S9="","",S9),"")</f>
        <v/>
      </c>
      <c r="T16" s="96">
        <f>IF(P16="",Q10,"")</f>
        <v>0</v>
      </c>
      <c r="U16" s="105" t="s">
        <v>53</v>
      </c>
      <c r="V16" s="261" t="str">
        <f>IF(P16="",IF(S10="","",S10),"")</f>
        <v/>
      </c>
      <c r="W16" s="268" t="str">
        <f>IF(P16="",IF(W9="","",W9),"")</f>
        <v/>
      </c>
      <c r="X16" s="119"/>
      <c r="Y16" s="269"/>
      <c r="Z16" s="108"/>
      <c r="AA16" s="78"/>
      <c r="AB16" s="239"/>
      <c r="AC16" s="240"/>
      <c r="AD16" s="270" t="s">
        <v>59</v>
      </c>
      <c r="AE16" s="271" t="str">
        <f t="shared" si="1"/>
        <v/>
      </c>
      <c r="AF16" s="271" t="str">
        <f t="shared" si="2"/>
        <v/>
      </c>
      <c r="AG16" s="272" t="e">
        <f t="shared" si="6"/>
        <v>#VALUE!</v>
      </c>
      <c r="AH16" s="272">
        <f t="shared" si="7"/>
        <v>0</v>
      </c>
      <c r="AI16" s="273" t="str">
        <f t="shared" si="8"/>
        <v/>
      </c>
      <c r="AJ16" s="272" t="str">
        <f t="shared" si="9"/>
        <v/>
      </c>
      <c r="AK16" s="274" t="str">
        <f t="shared" si="10"/>
        <v/>
      </c>
      <c r="AL16" s="218"/>
      <c r="AM16" s="251" t="s">
        <v>60</v>
      </c>
      <c r="AN16" s="275" t="e">
        <f t="shared" si="3"/>
        <v>#VALUE!</v>
      </c>
      <c r="AO16" s="275" t="e">
        <f t="shared" si="4"/>
        <v>#VALUE!</v>
      </c>
      <c r="AP16" s="276" t="e">
        <f t="shared" si="11"/>
        <v>#VALUE!</v>
      </c>
      <c r="AQ16" s="276">
        <f t="shared" si="12"/>
        <v>0</v>
      </c>
      <c r="AR16" s="277" t="str">
        <f t="shared" si="13"/>
        <v/>
      </c>
      <c r="AS16" s="278" t="str">
        <f t="shared" si="14"/>
        <v/>
      </c>
      <c r="AT16" s="257" t="str">
        <f t="shared" si="15"/>
        <v/>
      </c>
      <c r="AU16" s="218"/>
      <c r="AV16" s="218"/>
    </row>
    <row r="17" spans="1:48" ht="45" customHeight="1" x14ac:dyDescent="0.15">
      <c r="B17" s="258">
        <f t="shared" si="16"/>
        <v>44655</v>
      </c>
      <c r="C17" s="94" t="str">
        <f t="shared" si="5"/>
        <v>Mon</v>
      </c>
      <c r="D17" s="259" t="str">
        <f>IF(OR(WEEKDAY(B17)=1,WEEKDAY(B17)=7),"休日",IF(ISNA(VLOOKUP(B17,'[1](事務用)2022年度休日一覧(土日除く)'!A:B,2,FALSE)),"","休日"))</f>
        <v/>
      </c>
      <c r="E17" s="96">
        <f>IF(D17="",Q9,"")</f>
        <v>0</v>
      </c>
      <c r="F17" s="97" t="s">
        <v>53</v>
      </c>
      <c r="G17" s="98" t="str">
        <f>IF(D17="",IF(S9="","",S9),"")</f>
        <v/>
      </c>
      <c r="H17" s="109">
        <f>IF(D17="",Q10,"")</f>
        <v>0</v>
      </c>
      <c r="I17" s="97" t="s">
        <v>53</v>
      </c>
      <c r="J17" s="99" t="str">
        <f>IF(D17="",IF(S10="","",S10),"")</f>
        <v/>
      </c>
      <c r="K17" s="100" t="str">
        <f>IF(D17="",IF(W9="","",W9),"")</f>
        <v/>
      </c>
      <c r="L17" s="101"/>
      <c r="M17" s="41"/>
      <c r="N17" s="258">
        <f t="shared" si="17"/>
        <v>44672</v>
      </c>
      <c r="O17" s="94" t="str">
        <f t="shared" si="0"/>
        <v>Thu</v>
      </c>
      <c r="P17" s="259" t="str">
        <f>IF(OR(WEEKDAY(N17)=1,WEEKDAY(N17)=7),"休日",IF(ISNA(VLOOKUP(N17,'[1](事務用)2022年度休日一覧(土日除く)'!A:B,2,FALSE)),"","休日"))</f>
        <v/>
      </c>
      <c r="Q17" s="96">
        <f>IF(P17="",Q9,"")</f>
        <v>0</v>
      </c>
      <c r="R17" s="97" t="s">
        <v>53</v>
      </c>
      <c r="S17" s="260" t="str">
        <f>IF(P17="",IF(S9="","",S9),"")</f>
        <v/>
      </c>
      <c r="T17" s="96">
        <f>IF(P17="",Q10,"")</f>
        <v>0</v>
      </c>
      <c r="U17" s="105" t="s">
        <v>53</v>
      </c>
      <c r="V17" s="261" t="str">
        <f>IF(P17="",IF(S10="","",S10),"")</f>
        <v/>
      </c>
      <c r="W17" s="268" t="str">
        <f>IF(P17="",IF(W9="","",W9),"")</f>
        <v/>
      </c>
      <c r="X17" s="119"/>
      <c r="Y17" s="279"/>
      <c r="Z17" s="110"/>
      <c r="AA17" s="92"/>
      <c r="AB17" s="92"/>
      <c r="AC17" s="92"/>
      <c r="AD17" s="251" t="s">
        <v>61</v>
      </c>
      <c r="AE17" s="252" t="e">
        <f t="shared" si="1"/>
        <v>#VALUE!</v>
      </c>
      <c r="AF17" s="252" t="e">
        <f t="shared" si="2"/>
        <v>#VALUE!</v>
      </c>
      <c r="AG17" s="253" t="e">
        <f t="shared" si="6"/>
        <v>#VALUE!</v>
      </c>
      <c r="AH17" s="253">
        <f t="shared" si="7"/>
        <v>0</v>
      </c>
      <c r="AI17" s="254" t="str">
        <f t="shared" si="8"/>
        <v/>
      </c>
      <c r="AJ17" s="253" t="str">
        <f t="shared" si="9"/>
        <v/>
      </c>
      <c r="AK17" s="255" t="str">
        <f t="shared" si="10"/>
        <v/>
      </c>
      <c r="AL17" s="92"/>
      <c r="AM17" s="251" t="s">
        <v>62</v>
      </c>
      <c r="AN17" s="252" t="e">
        <f t="shared" si="3"/>
        <v>#VALUE!</v>
      </c>
      <c r="AO17" s="252" t="e">
        <f t="shared" si="4"/>
        <v>#VALUE!</v>
      </c>
      <c r="AP17" s="256" t="e">
        <f t="shared" si="11"/>
        <v>#VALUE!</v>
      </c>
      <c r="AQ17" s="256">
        <f t="shared" si="12"/>
        <v>0</v>
      </c>
      <c r="AR17" s="254" t="str">
        <f t="shared" si="13"/>
        <v/>
      </c>
      <c r="AS17" s="253" t="str">
        <f t="shared" si="14"/>
        <v/>
      </c>
      <c r="AT17" s="257" t="str">
        <f t="shared" si="15"/>
        <v/>
      </c>
      <c r="AU17" s="218"/>
      <c r="AV17" s="218"/>
    </row>
    <row r="18" spans="1:48" ht="45" customHeight="1" x14ac:dyDescent="0.15">
      <c r="B18" s="258">
        <f t="shared" si="16"/>
        <v>44656</v>
      </c>
      <c r="C18" s="94" t="str">
        <f t="shared" si="5"/>
        <v>Tue</v>
      </c>
      <c r="D18" s="259" t="str">
        <f>IF(OR(WEEKDAY(B18)=1,WEEKDAY(B18)=7),"休日",IF(ISNA(VLOOKUP(B18,'[1](事務用)2022年度休日一覧(土日除く)'!A:B,2,FALSE)),"","休日"))</f>
        <v/>
      </c>
      <c r="E18" s="96">
        <f>IF(D18="",Q9,"")</f>
        <v>0</v>
      </c>
      <c r="F18" s="97" t="s">
        <v>53</v>
      </c>
      <c r="G18" s="103" t="str">
        <f>IF(D18="",IF(S9="","",S9),"")</f>
        <v/>
      </c>
      <c r="H18" s="96">
        <f>IF(D18="",Q10,"")</f>
        <v>0</v>
      </c>
      <c r="I18" s="97" t="s">
        <v>53</v>
      </c>
      <c r="J18" s="98" t="str">
        <f>IF(D18="",IF(S10="","",S10),"")</f>
        <v/>
      </c>
      <c r="K18" s="100" t="str">
        <f>IF(D18="",IF(W9="","",W9),"")</f>
        <v/>
      </c>
      <c r="L18" s="101"/>
      <c r="M18" s="102"/>
      <c r="N18" s="258">
        <f t="shared" si="17"/>
        <v>44673</v>
      </c>
      <c r="O18" s="94" t="str">
        <f t="shared" si="0"/>
        <v>Fri</v>
      </c>
      <c r="P18" s="259" t="str">
        <f>IF(OR(WEEKDAY(N18)=1,WEEKDAY(N18)=7),"休日",IF(ISNA(VLOOKUP(N18,'[1](事務用)2022年度休日一覧(土日除く)'!A:B,2,FALSE)),"","休日"))</f>
        <v/>
      </c>
      <c r="Q18" s="96">
        <f>IF(P18="",Q9,"")</f>
        <v>0</v>
      </c>
      <c r="R18" s="97" t="s">
        <v>53</v>
      </c>
      <c r="S18" s="260" t="str">
        <f>IF(P18="",IF(S9="","",S9),"")</f>
        <v/>
      </c>
      <c r="T18" s="96">
        <f>IF(P18="",Q10,"")</f>
        <v>0</v>
      </c>
      <c r="U18" s="105" t="s">
        <v>53</v>
      </c>
      <c r="V18" s="261" t="str">
        <f>IF(P18="",IF(S10="","",S10),"")</f>
        <v/>
      </c>
      <c r="W18" s="94" t="str">
        <f>IF(P18="",IF(W9="","",W9),"")</f>
        <v/>
      </c>
      <c r="X18" s="123"/>
      <c r="Y18" s="269"/>
      <c r="Z18" s="110"/>
      <c r="AA18" s="78"/>
      <c r="AB18" s="239"/>
      <c r="AC18" s="240"/>
      <c r="AD18" s="280" t="s">
        <v>63</v>
      </c>
      <c r="AE18" s="271" t="e">
        <f t="shared" si="1"/>
        <v>#VALUE!</v>
      </c>
      <c r="AF18" s="271" t="e">
        <f t="shared" si="2"/>
        <v>#VALUE!</v>
      </c>
      <c r="AG18" s="272" t="e">
        <f t="shared" si="6"/>
        <v>#VALUE!</v>
      </c>
      <c r="AH18" s="272">
        <f t="shared" si="7"/>
        <v>0</v>
      </c>
      <c r="AI18" s="273" t="str">
        <f t="shared" si="8"/>
        <v/>
      </c>
      <c r="AJ18" s="272" t="str">
        <f t="shared" si="9"/>
        <v/>
      </c>
      <c r="AK18" s="274" t="str">
        <f t="shared" si="10"/>
        <v/>
      </c>
      <c r="AL18" s="218"/>
      <c r="AM18" s="251" t="s">
        <v>64</v>
      </c>
      <c r="AN18" s="275" t="e">
        <f t="shared" si="3"/>
        <v>#VALUE!</v>
      </c>
      <c r="AO18" s="275" t="e">
        <f t="shared" si="4"/>
        <v>#VALUE!</v>
      </c>
      <c r="AP18" s="276" t="e">
        <f t="shared" si="11"/>
        <v>#VALUE!</v>
      </c>
      <c r="AQ18" s="276">
        <f t="shared" si="12"/>
        <v>0</v>
      </c>
      <c r="AR18" s="277" t="str">
        <f t="shared" si="13"/>
        <v/>
      </c>
      <c r="AS18" s="278" t="str">
        <f t="shared" si="14"/>
        <v/>
      </c>
      <c r="AT18" s="257" t="str">
        <f t="shared" si="15"/>
        <v/>
      </c>
      <c r="AU18" s="218"/>
      <c r="AV18" s="218"/>
    </row>
    <row r="19" spans="1:48" ht="45" customHeight="1" x14ac:dyDescent="0.15">
      <c r="B19" s="258">
        <f t="shared" si="16"/>
        <v>44657</v>
      </c>
      <c r="C19" s="94" t="str">
        <f t="shared" si="5"/>
        <v>Wed</v>
      </c>
      <c r="D19" s="259" t="str">
        <f>IF(OR(WEEKDAY(B19)=1,WEEKDAY(B19)=7),"休日",IF(ISNA(VLOOKUP(B19,'[1](事務用)2022年度休日一覧(土日除く)'!A:B,2,FALSE)),"","休日"))</f>
        <v/>
      </c>
      <c r="E19" s="96">
        <f>IF(D19="",Q9,"")</f>
        <v>0</v>
      </c>
      <c r="F19" s="97" t="s">
        <v>53</v>
      </c>
      <c r="G19" s="99" t="str">
        <f>IF(D19="",IF(S9="","",S9),"")</f>
        <v/>
      </c>
      <c r="H19" s="104">
        <f>IF(D19="",Q10,"")</f>
        <v>0</v>
      </c>
      <c r="I19" s="97" t="s">
        <v>53</v>
      </c>
      <c r="J19" s="98" t="str">
        <f>IF(D19="",IF(S10="","",S10),"")</f>
        <v/>
      </c>
      <c r="K19" s="100" t="str">
        <f>IF(D19="",IF(W9="","",W9),"")</f>
        <v/>
      </c>
      <c r="L19" s="101"/>
      <c r="M19" s="102"/>
      <c r="N19" s="258">
        <f t="shared" si="17"/>
        <v>44674</v>
      </c>
      <c r="O19" s="94" t="str">
        <f t="shared" si="0"/>
        <v>Sat</v>
      </c>
      <c r="P19" s="259" t="str">
        <f>IF(OR(WEEKDAY(N19)=1,WEEKDAY(N19)=7),"休日",IF(ISNA(VLOOKUP(N19,'[1](事務用)2022年度休日一覧(土日除く)'!A:B,2,FALSE)),"","休日"))</f>
        <v>休日</v>
      </c>
      <c r="Q19" s="96" t="str">
        <f>IF(P19="",Q9,"")</f>
        <v/>
      </c>
      <c r="R19" s="97" t="s">
        <v>53</v>
      </c>
      <c r="S19" s="260" t="str">
        <f>IF(P19="",IF(S9="","",S9),"")</f>
        <v/>
      </c>
      <c r="T19" s="96" t="str">
        <f>IF(P19="",Q10,"")</f>
        <v/>
      </c>
      <c r="U19" s="105" t="s">
        <v>53</v>
      </c>
      <c r="V19" s="261" t="str">
        <f>IF(P19="",IF(S10="","",S10),"")</f>
        <v/>
      </c>
      <c r="W19" s="122" t="str">
        <f>IF(P19="",IF(W9="","",W9),"")</f>
        <v/>
      </c>
      <c r="X19" s="101"/>
      <c r="Y19" s="269"/>
      <c r="Z19" s="110"/>
      <c r="AA19" s="116"/>
      <c r="AB19" s="116"/>
      <c r="AC19" s="116"/>
      <c r="AD19" s="280" t="s">
        <v>65</v>
      </c>
      <c r="AE19" s="281" t="e">
        <f t="shared" si="1"/>
        <v>#VALUE!</v>
      </c>
      <c r="AF19" s="281" t="e">
        <f t="shared" si="2"/>
        <v>#VALUE!</v>
      </c>
      <c r="AG19" s="282" t="e">
        <f t="shared" si="6"/>
        <v>#VALUE!</v>
      </c>
      <c r="AH19" s="282">
        <f t="shared" si="7"/>
        <v>0</v>
      </c>
      <c r="AI19" s="283" t="str">
        <f t="shared" si="8"/>
        <v/>
      </c>
      <c r="AJ19" s="282" t="str">
        <f t="shared" si="9"/>
        <v/>
      </c>
      <c r="AK19" s="255" t="str">
        <f>IF(M19="1日",0,IF(AJ19="",AI19,AJ19))</f>
        <v/>
      </c>
      <c r="AL19" s="116"/>
      <c r="AM19" s="251" t="s">
        <v>66</v>
      </c>
      <c r="AN19" s="281" t="str">
        <f t="shared" si="3"/>
        <v/>
      </c>
      <c r="AO19" s="275" t="str">
        <f t="shared" si="4"/>
        <v/>
      </c>
      <c r="AP19" s="276" t="e">
        <f t="shared" si="11"/>
        <v>#VALUE!</v>
      </c>
      <c r="AQ19" s="276">
        <f t="shared" si="12"/>
        <v>0</v>
      </c>
      <c r="AR19" s="277" t="str">
        <f t="shared" si="13"/>
        <v/>
      </c>
      <c r="AS19" s="278" t="str">
        <f t="shared" si="14"/>
        <v/>
      </c>
      <c r="AT19" s="257" t="str">
        <f t="shared" si="15"/>
        <v/>
      </c>
      <c r="AU19" s="218"/>
      <c r="AV19" s="218"/>
    </row>
    <row r="20" spans="1:48" ht="45" customHeight="1" x14ac:dyDescent="0.15">
      <c r="B20" s="258">
        <f t="shared" si="16"/>
        <v>44658</v>
      </c>
      <c r="C20" s="94" t="str">
        <f t="shared" si="5"/>
        <v>Thu</v>
      </c>
      <c r="D20" s="259" t="str">
        <f>IF(OR(WEEKDAY(B20)=1,WEEKDAY(B20)=7),"休日",IF(ISNA(VLOOKUP(B20,'[1](事務用)2022年度休日一覧(土日除く)'!A:B,2,FALSE)),"","休日"))</f>
        <v/>
      </c>
      <c r="E20" s="96">
        <f>IF(D20="",Q9,"")</f>
        <v>0</v>
      </c>
      <c r="F20" s="97" t="s">
        <v>53</v>
      </c>
      <c r="G20" s="99" t="str">
        <f>IF(D20="",IF(S9="","",S9),"")</f>
        <v/>
      </c>
      <c r="H20" s="109">
        <f>IF(D20="",Q10,"")</f>
        <v>0</v>
      </c>
      <c r="I20" s="97" t="s">
        <v>53</v>
      </c>
      <c r="J20" s="98" t="str">
        <f>IF(D20="",IF(S10="","",S10),"")</f>
        <v/>
      </c>
      <c r="K20" s="100" t="str">
        <f>IF(D20="",IF(W9="","",W9),"")</f>
        <v/>
      </c>
      <c r="L20" s="101"/>
      <c r="M20" s="106"/>
      <c r="N20" s="258">
        <f t="shared" si="17"/>
        <v>44675</v>
      </c>
      <c r="O20" s="94" t="str">
        <f t="shared" si="0"/>
        <v>Sun</v>
      </c>
      <c r="P20" s="259" t="str">
        <f>IF(OR(WEEKDAY(N20)=1,WEEKDAY(N20)=7),"休日",IF(ISNA(VLOOKUP(N20,'[1](事務用)2022年度休日一覧(土日除く)'!A:B,2,FALSE)),"","休日"))</f>
        <v>休日</v>
      </c>
      <c r="Q20" s="96" t="str">
        <f>IF(P20="",Q9,"")</f>
        <v/>
      </c>
      <c r="R20" s="97" t="s">
        <v>53</v>
      </c>
      <c r="S20" s="260" t="str">
        <f>IF(P20="",IF(S9="","",S9),"")</f>
        <v/>
      </c>
      <c r="T20" s="96" t="str">
        <f>IF(P20="",Q10,"")</f>
        <v/>
      </c>
      <c r="U20" s="105" t="s">
        <v>53</v>
      </c>
      <c r="V20" s="261" t="str">
        <f>IF(P20="",IF(S10="","",S10),"")</f>
        <v/>
      </c>
      <c r="W20" s="94" t="str">
        <f>IF(P20="",IF(W9="","",W9),"")</f>
        <v/>
      </c>
      <c r="X20" s="119"/>
      <c r="Y20" s="269"/>
      <c r="Z20" s="110"/>
      <c r="AA20" s="116"/>
      <c r="AB20" s="116"/>
      <c r="AC20" s="116"/>
      <c r="AD20" s="280" t="s">
        <v>67</v>
      </c>
      <c r="AE20" s="281" t="e">
        <f t="shared" si="1"/>
        <v>#VALUE!</v>
      </c>
      <c r="AF20" s="281" t="e">
        <f t="shared" si="2"/>
        <v>#VALUE!</v>
      </c>
      <c r="AG20" s="282" t="e">
        <f t="shared" si="6"/>
        <v>#VALUE!</v>
      </c>
      <c r="AH20" s="282">
        <f t="shared" si="7"/>
        <v>0</v>
      </c>
      <c r="AI20" s="283" t="str">
        <f t="shared" si="8"/>
        <v/>
      </c>
      <c r="AJ20" s="282" t="str">
        <f t="shared" si="9"/>
        <v/>
      </c>
      <c r="AK20" s="255" t="str">
        <f t="shared" si="10"/>
        <v/>
      </c>
      <c r="AL20" s="116"/>
      <c r="AM20" s="251" t="s">
        <v>68</v>
      </c>
      <c r="AN20" s="281" t="str">
        <f t="shared" si="3"/>
        <v/>
      </c>
      <c r="AO20" s="275" t="str">
        <f t="shared" si="4"/>
        <v/>
      </c>
      <c r="AP20" s="276" t="e">
        <f t="shared" si="11"/>
        <v>#VALUE!</v>
      </c>
      <c r="AQ20" s="276">
        <f t="shared" si="12"/>
        <v>0</v>
      </c>
      <c r="AR20" s="277" t="str">
        <f t="shared" si="13"/>
        <v/>
      </c>
      <c r="AS20" s="278" t="str">
        <f t="shared" si="14"/>
        <v/>
      </c>
      <c r="AT20" s="257" t="str">
        <f t="shared" si="15"/>
        <v/>
      </c>
      <c r="AU20" s="218"/>
      <c r="AV20" s="218"/>
    </row>
    <row r="21" spans="1:48" ht="45" customHeight="1" x14ac:dyDescent="0.15">
      <c r="B21" s="258">
        <f t="shared" si="16"/>
        <v>44659</v>
      </c>
      <c r="C21" s="94" t="str">
        <f t="shared" si="5"/>
        <v>Fri</v>
      </c>
      <c r="D21" s="259" t="str">
        <f>IF(OR(WEEKDAY(B21)=1,WEEKDAY(B21)=7),"休日",IF(ISNA(VLOOKUP(B21,'[1](事務用)2022年度休日一覧(土日除く)'!A:B,2,FALSE)),"","休日"))</f>
        <v/>
      </c>
      <c r="E21" s="96">
        <f>IF(D21="",Q9,"")</f>
        <v>0</v>
      </c>
      <c r="F21" s="97" t="s">
        <v>53</v>
      </c>
      <c r="G21" s="98" t="str">
        <f>IF(D21="",IF(S9="","",S9),"")</f>
        <v/>
      </c>
      <c r="H21" s="96">
        <f>IF(D21="",Q10,"")</f>
        <v>0</v>
      </c>
      <c r="I21" s="97" t="s">
        <v>53</v>
      </c>
      <c r="J21" s="98" t="str">
        <f>IF(D21="",IF(S10="","",S10),"")</f>
        <v/>
      </c>
      <c r="K21" s="118" t="str">
        <f>IF(D21="",IF(W9="","",W9),"")</f>
        <v/>
      </c>
      <c r="L21" s="119"/>
      <c r="M21" s="106"/>
      <c r="N21" s="258">
        <f t="shared" si="17"/>
        <v>44676</v>
      </c>
      <c r="O21" s="94" t="str">
        <f t="shared" si="0"/>
        <v>Mon</v>
      </c>
      <c r="P21" s="259" t="str">
        <f>IF(OR(WEEKDAY(N21)=1,WEEKDAY(N21)=7),"休日",IF(ISNA(VLOOKUP(N21,'[1](事務用)2022年度休日一覧(土日除く)'!A:B,2,FALSE)),"","休日"))</f>
        <v/>
      </c>
      <c r="Q21" s="96">
        <f>IF(P21="",Q9,"")</f>
        <v>0</v>
      </c>
      <c r="R21" s="97" t="s">
        <v>53</v>
      </c>
      <c r="S21" s="260" t="str">
        <f>IF(P21="",IF(S9="","",S9),"")</f>
        <v/>
      </c>
      <c r="T21" s="96">
        <f>IF(P21="",Q10,"")</f>
        <v>0</v>
      </c>
      <c r="U21" s="105" t="s">
        <v>53</v>
      </c>
      <c r="V21" s="261" t="str">
        <f>IF(P21="",IF(S10="","",S10),"")</f>
        <v/>
      </c>
      <c r="W21" s="268" t="str">
        <f>IF(P21="",IF(W9="","",W9),"")</f>
        <v/>
      </c>
      <c r="X21" s="284"/>
      <c r="Y21" s="269"/>
      <c r="Z21" s="110"/>
      <c r="AA21" s="120"/>
      <c r="AB21" s="120"/>
      <c r="AC21" s="120"/>
      <c r="AD21" s="280" t="s">
        <v>69</v>
      </c>
      <c r="AE21" s="271" t="e">
        <f t="shared" si="1"/>
        <v>#VALUE!</v>
      </c>
      <c r="AF21" s="271" t="e">
        <f t="shared" si="2"/>
        <v>#VALUE!</v>
      </c>
      <c r="AG21" s="272" t="e">
        <f t="shared" si="6"/>
        <v>#VALUE!</v>
      </c>
      <c r="AH21" s="272">
        <f t="shared" si="7"/>
        <v>0</v>
      </c>
      <c r="AI21" s="273" t="str">
        <f t="shared" si="8"/>
        <v/>
      </c>
      <c r="AJ21" s="272" t="str">
        <f t="shared" si="9"/>
        <v/>
      </c>
      <c r="AK21" s="274" t="str">
        <f t="shared" si="10"/>
        <v/>
      </c>
      <c r="AL21" s="120"/>
      <c r="AM21" s="251" t="s">
        <v>70</v>
      </c>
      <c r="AN21" s="275" t="e">
        <f t="shared" si="3"/>
        <v>#VALUE!</v>
      </c>
      <c r="AO21" s="275" t="e">
        <f t="shared" si="4"/>
        <v>#VALUE!</v>
      </c>
      <c r="AP21" s="276" t="e">
        <f t="shared" si="11"/>
        <v>#VALUE!</v>
      </c>
      <c r="AQ21" s="276">
        <f t="shared" si="12"/>
        <v>0</v>
      </c>
      <c r="AR21" s="277" t="str">
        <f t="shared" si="13"/>
        <v/>
      </c>
      <c r="AS21" s="278" t="str">
        <f t="shared" si="14"/>
        <v/>
      </c>
      <c r="AT21" s="257" t="str">
        <f t="shared" si="15"/>
        <v/>
      </c>
      <c r="AU21" s="218"/>
      <c r="AV21" s="218"/>
    </row>
    <row r="22" spans="1:48" ht="45" customHeight="1" x14ac:dyDescent="0.15">
      <c r="B22" s="258">
        <f t="shared" si="16"/>
        <v>44660</v>
      </c>
      <c r="C22" s="94" t="str">
        <f t="shared" si="5"/>
        <v>Sat</v>
      </c>
      <c r="D22" s="259" t="str">
        <f>IF(OR(WEEKDAY(B22)=1,WEEKDAY(B22)=7),"休日",IF(ISNA(VLOOKUP(B22,'[1](事務用)2022年度休日一覧(土日除く)'!A:B,2,FALSE)),"","休日"))</f>
        <v>休日</v>
      </c>
      <c r="E22" s="96" t="str">
        <f>IF(D22="",Q9,"")</f>
        <v/>
      </c>
      <c r="F22" s="97" t="s">
        <v>53</v>
      </c>
      <c r="G22" s="103" t="str">
        <f>IF(D22="",IF(S9="","",S9),"")</f>
        <v/>
      </c>
      <c r="H22" s="96" t="str">
        <f>IF(D22="",Q10,"")</f>
        <v/>
      </c>
      <c r="I22" s="97" t="s">
        <v>53</v>
      </c>
      <c r="J22" s="121" t="str">
        <f>IF(D22="",IF(S10="","",S10),"")</f>
        <v/>
      </c>
      <c r="K22" s="122" t="str">
        <f>IF(D22="",IF(W9="","",W9),"")</f>
        <v/>
      </c>
      <c r="L22" s="123"/>
      <c r="M22" s="106"/>
      <c r="N22" s="258">
        <f t="shared" si="17"/>
        <v>44677</v>
      </c>
      <c r="O22" s="94" t="str">
        <f t="shared" si="0"/>
        <v>Tue</v>
      </c>
      <c r="P22" s="259" t="str">
        <f>IF(OR(WEEKDAY(N22)=1,WEEKDAY(N22)=7),"休日",IF(ISNA(VLOOKUP(N22,'[1](事務用)2022年度休日一覧(土日除く)'!A:B,2,FALSE)),"","休日"))</f>
        <v/>
      </c>
      <c r="Q22" s="96">
        <f>IF(P22="",Q9,"")</f>
        <v>0</v>
      </c>
      <c r="R22" s="97" t="s">
        <v>53</v>
      </c>
      <c r="S22" s="260" t="str">
        <f>IF(P22="",IF(S9="","",S9),"")</f>
        <v/>
      </c>
      <c r="T22" s="96">
        <f>IF(P22="",Q10,"")</f>
        <v>0</v>
      </c>
      <c r="U22" s="105" t="s">
        <v>53</v>
      </c>
      <c r="V22" s="261" t="str">
        <f>IF(P22="",IF(S10="","",S10),"")</f>
        <v/>
      </c>
      <c r="W22" s="268" t="str">
        <f>IF(P22="",IF(W9="","",W9),"")</f>
        <v/>
      </c>
      <c r="X22" s="119"/>
      <c r="Y22" s="269"/>
      <c r="Z22" s="110"/>
      <c r="AA22" s="124"/>
      <c r="AB22" s="124"/>
      <c r="AC22" s="285"/>
      <c r="AD22" s="280" t="s">
        <v>71</v>
      </c>
      <c r="AE22" s="286" t="str">
        <f t="shared" si="1"/>
        <v/>
      </c>
      <c r="AF22" s="286" t="str">
        <f t="shared" si="2"/>
        <v/>
      </c>
      <c r="AG22" s="287" t="e">
        <f t="shared" si="6"/>
        <v>#VALUE!</v>
      </c>
      <c r="AH22" s="287">
        <f t="shared" si="7"/>
        <v>0</v>
      </c>
      <c r="AI22" s="288" t="str">
        <f t="shared" si="8"/>
        <v/>
      </c>
      <c r="AJ22" s="287" t="str">
        <f t="shared" si="9"/>
        <v/>
      </c>
      <c r="AK22" s="274" t="str">
        <f t="shared" si="10"/>
        <v/>
      </c>
      <c r="AL22" s="218"/>
      <c r="AM22" s="251" t="s">
        <v>72</v>
      </c>
      <c r="AN22" s="275" t="e">
        <f t="shared" si="3"/>
        <v>#VALUE!</v>
      </c>
      <c r="AO22" s="275" t="e">
        <f t="shared" si="4"/>
        <v>#VALUE!</v>
      </c>
      <c r="AP22" s="276" t="e">
        <f t="shared" si="11"/>
        <v>#VALUE!</v>
      </c>
      <c r="AQ22" s="276">
        <f t="shared" si="12"/>
        <v>0</v>
      </c>
      <c r="AR22" s="277" t="str">
        <f t="shared" si="13"/>
        <v/>
      </c>
      <c r="AS22" s="278" t="str">
        <f t="shared" si="14"/>
        <v/>
      </c>
      <c r="AT22" s="257" t="str">
        <f t="shared" si="15"/>
        <v/>
      </c>
      <c r="AU22" s="218"/>
      <c r="AV22" s="218"/>
    </row>
    <row r="23" spans="1:48" ht="45" customHeight="1" x14ac:dyDescent="0.15">
      <c r="B23" s="258">
        <f t="shared" si="16"/>
        <v>44661</v>
      </c>
      <c r="C23" s="94" t="str">
        <f t="shared" si="5"/>
        <v>Sun</v>
      </c>
      <c r="D23" s="259" t="str">
        <f>IF(OR(WEEKDAY(B23)=1,WEEKDAY(B23)=7),"休日",IF(ISNA(VLOOKUP(B23,'[1](事務用)2022年度休日一覧(土日除く)'!A:B,2,FALSE)),"","休日"))</f>
        <v>休日</v>
      </c>
      <c r="E23" s="96" t="str">
        <f>IF(D23="",Q9,"")</f>
        <v/>
      </c>
      <c r="F23" s="97" t="s">
        <v>53</v>
      </c>
      <c r="G23" s="98" t="str">
        <f>IF(D23="",IF(S9="","",S9),"")</f>
        <v/>
      </c>
      <c r="H23" s="96" t="str">
        <f>IF(D23="",Q10,"")</f>
        <v/>
      </c>
      <c r="I23" s="97" t="s">
        <v>53</v>
      </c>
      <c r="J23" s="99" t="str">
        <f>IF(D23="",IF(S10="","",S10),"")</f>
        <v/>
      </c>
      <c r="K23" s="100" t="str">
        <f>IF(D23="",IF(W9="","",W9),"")</f>
        <v/>
      </c>
      <c r="L23" s="119"/>
      <c r="M23" s="41"/>
      <c r="N23" s="258">
        <f t="shared" si="17"/>
        <v>44678</v>
      </c>
      <c r="O23" s="94" t="str">
        <f t="shared" si="0"/>
        <v>Wed</v>
      </c>
      <c r="P23" s="259" t="str">
        <f>IF(OR(WEEKDAY(N23)=1,WEEKDAY(N23)=7),"休日",IF(ISNA(VLOOKUP(N23,'[1](事務用)2022年度休日一覧(土日除く)'!A:B,2,FALSE)),"","休日"))</f>
        <v/>
      </c>
      <c r="Q23" s="96">
        <f>IF(P23="",Q9,"")</f>
        <v>0</v>
      </c>
      <c r="R23" s="97" t="s">
        <v>53</v>
      </c>
      <c r="S23" s="260" t="str">
        <f>IF(P23="",IF(S9="","",S9),"")</f>
        <v/>
      </c>
      <c r="T23" s="96">
        <f>IF(P23="",Q10,"")</f>
        <v>0</v>
      </c>
      <c r="U23" s="97" t="s">
        <v>53</v>
      </c>
      <c r="V23" s="261" t="str">
        <f>IF(P23="",IF(S10="","",S10),"")</f>
        <v/>
      </c>
      <c r="W23" s="268" t="str">
        <f>IF(P23="",IF(W9="","",W9),"")</f>
        <v/>
      </c>
      <c r="X23" s="119"/>
      <c r="Y23" s="289"/>
      <c r="Z23" s="110"/>
      <c r="AA23" s="57"/>
      <c r="AB23" s="57"/>
      <c r="AC23" s="290"/>
      <c r="AD23" s="280" t="s">
        <v>73</v>
      </c>
      <c r="AE23" s="286" t="str">
        <f t="shared" si="1"/>
        <v/>
      </c>
      <c r="AF23" s="286" t="str">
        <f t="shared" si="2"/>
        <v/>
      </c>
      <c r="AG23" s="287" t="e">
        <f t="shared" si="6"/>
        <v>#VALUE!</v>
      </c>
      <c r="AH23" s="287">
        <f t="shared" si="7"/>
        <v>0</v>
      </c>
      <c r="AI23" s="288" t="str">
        <f t="shared" si="8"/>
        <v/>
      </c>
      <c r="AJ23" s="287" t="str">
        <f t="shared" si="9"/>
        <v/>
      </c>
      <c r="AK23" s="274" t="str">
        <f t="shared" si="10"/>
        <v/>
      </c>
      <c r="AM23" s="251" t="s">
        <v>74</v>
      </c>
      <c r="AN23" s="275" t="e">
        <f t="shared" si="3"/>
        <v>#VALUE!</v>
      </c>
      <c r="AO23" s="275" t="e">
        <f t="shared" si="4"/>
        <v>#VALUE!</v>
      </c>
      <c r="AP23" s="276" t="e">
        <f t="shared" si="11"/>
        <v>#VALUE!</v>
      </c>
      <c r="AQ23" s="276">
        <f t="shared" si="12"/>
        <v>0</v>
      </c>
      <c r="AR23" s="277" t="str">
        <f t="shared" si="13"/>
        <v/>
      </c>
      <c r="AS23" s="278" t="str">
        <f t="shared" si="14"/>
        <v/>
      </c>
      <c r="AT23" s="257" t="str">
        <f t="shared" si="15"/>
        <v/>
      </c>
    </row>
    <row r="24" spans="1:48" ht="45" customHeight="1" x14ac:dyDescent="0.15">
      <c r="B24" s="258">
        <f t="shared" si="16"/>
        <v>44662</v>
      </c>
      <c r="C24" s="94" t="str">
        <f t="shared" si="5"/>
        <v>Mon</v>
      </c>
      <c r="D24" s="259" t="str">
        <f>IF(OR(WEEKDAY(B24)=1,WEEKDAY(B24)=7),"休日",IF(ISNA(VLOOKUP(B24,'[1](事務用)2022年度休日一覧(土日除く)'!A:B,2,FALSE)),"","休日"))</f>
        <v/>
      </c>
      <c r="E24" s="96">
        <f>IF(D24="",Q9,"")</f>
        <v>0</v>
      </c>
      <c r="F24" s="97" t="s">
        <v>53</v>
      </c>
      <c r="G24" s="103" t="str">
        <f>IF(D24="",IF(S9="","",S9),"")</f>
        <v/>
      </c>
      <c r="H24" s="104">
        <f>IF(D24="",Q10,"")</f>
        <v>0</v>
      </c>
      <c r="I24" s="97" t="s">
        <v>53</v>
      </c>
      <c r="J24" s="99" t="str">
        <f>IF(D24="",IF(S10="","",S10),"")</f>
        <v/>
      </c>
      <c r="K24" s="94" t="str">
        <f>IF(D24="",IF(W9="","",W9),"")</f>
        <v/>
      </c>
      <c r="L24" s="123"/>
      <c r="M24" s="106"/>
      <c r="N24" s="258">
        <f t="shared" si="17"/>
        <v>44679</v>
      </c>
      <c r="O24" s="94" t="str">
        <f t="shared" si="0"/>
        <v>Thu</v>
      </c>
      <c r="P24" s="259" t="str">
        <f>IF(OR(WEEKDAY(N24)=1,WEEKDAY(N24)=7),"休日",IF(ISNA(VLOOKUP(N24,'[1](事務用)2022年度休日一覧(土日除く)'!A:B,2,FALSE)),"","休日"))</f>
        <v/>
      </c>
      <c r="Q24" s="96">
        <f>IF(P24="",Q9,"")</f>
        <v>0</v>
      </c>
      <c r="R24" s="97" t="s">
        <v>53</v>
      </c>
      <c r="S24" s="260" t="str">
        <f>IF(P24="",IF(S9="","",S9),"")</f>
        <v/>
      </c>
      <c r="T24" s="96">
        <f>IF(P24="",Q10,"")</f>
        <v>0</v>
      </c>
      <c r="U24" s="105" t="s">
        <v>53</v>
      </c>
      <c r="V24" s="261" t="str">
        <f>IF(P24="",IF(S10="","",S10),"")</f>
        <v/>
      </c>
      <c r="W24" s="268" t="str">
        <f>IF(P24="",IF(W9="","",W9),"")</f>
        <v/>
      </c>
      <c r="X24" s="119"/>
      <c r="Y24" s="289"/>
      <c r="Z24" s="110"/>
      <c r="AA24" s="127"/>
      <c r="AB24" s="57"/>
      <c r="AC24" s="290"/>
      <c r="AD24" s="280" t="s">
        <v>75</v>
      </c>
      <c r="AE24" s="286" t="e">
        <f t="shared" si="1"/>
        <v>#VALUE!</v>
      </c>
      <c r="AF24" s="286" t="e">
        <f t="shared" si="2"/>
        <v>#VALUE!</v>
      </c>
      <c r="AG24" s="287" t="e">
        <f t="shared" si="6"/>
        <v>#VALUE!</v>
      </c>
      <c r="AH24" s="287">
        <f t="shared" si="7"/>
        <v>0</v>
      </c>
      <c r="AI24" s="288" t="str">
        <f t="shared" si="8"/>
        <v/>
      </c>
      <c r="AJ24" s="287" t="str">
        <f t="shared" si="9"/>
        <v/>
      </c>
      <c r="AK24" s="274" t="str">
        <f t="shared" si="10"/>
        <v/>
      </c>
      <c r="AM24" s="251" t="s">
        <v>76</v>
      </c>
      <c r="AN24" s="275" t="e">
        <f t="shared" si="3"/>
        <v>#VALUE!</v>
      </c>
      <c r="AO24" s="275" t="e">
        <f t="shared" si="4"/>
        <v>#VALUE!</v>
      </c>
      <c r="AP24" s="276" t="e">
        <f t="shared" si="11"/>
        <v>#VALUE!</v>
      </c>
      <c r="AQ24" s="276">
        <f t="shared" si="12"/>
        <v>0</v>
      </c>
      <c r="AR24" s="277" t="str">
        <f t="shared" si="13"/>
        <v/>
      </c>
      <c r="AS24" s="278" t="str">
        <f t="shared" si="14"/>
        <v/>
      </c>
      <c r="AT24" s="257" t="str">
        <f t="shared" si="15"/>
        <v/>
      </c>
    </row>
    <row r="25" spans="1:48" ht="45" customHeight="1" x14ac:dyDescent="0.15">
      <c r="B25" s="258">
        <f t="shared" si="16"/>
        <v>44663</v>
      </c>
      <c r="C25" s="94" t="str">
        <f t="shared" si="5"/>
        <v>Tue</v>
      </c>
      <c r="D25" s="259" t="str">
        <f>IF(OR(WEEKDAY(B25)=1,WEEKDAY(B25)=7),"休日",IF(ISNA(VLOOKUP(B25,'[1](事務用)2022年度休日一覧(土日除く)'!A:B,2,FALSE)),"","休日"))</f>
        <v/>
      </c>
      <c r="E25" s="96">
        <f>IF(D25="",Q9,"")</f>
        <v>0</v>
      </c>
      <c r="F25" s="97" t="s">
        <v>53</v>
      </c>
      <c r="G25" s="99" t="str">
        <f>IF(D25="",IF(S9="","",S9),"")</f>
        <v/>
      </c>
      <c r="H25" s="109">
        <f>IF(D25="",Q10,"")</f>
        <v>0</v>
      </c>
      <c r="I25" s="105" t="s">
        <v>53</v>
      </c>
      <c r="J25" s="98" t="str">
        <f>IF(D25="",IF(S10="","",S10),"")</f>
        <v/>
      </c>
      <c r="K25" s="118" t="str">
        <f>IF(D25="",IF(W9="","",W9),"")</f>
        <v/>
      </c>
      <c r="L25" s="119"/>
      <c r="M25" s="41"/>
      <c r="N25" s="258">
        <f t="shared" si="17"/>
        <v>44680</v>
      </c>
      <c r="O25" s="94" t="str">
        <f t="shared" si="0"/>
        <v>Fri</v>
      </c>
      <c r="P25" s="259" t="str">
        <f>IF(OR(WEEKDAY(N25)=1,WEEKDAY(N25)=7),"休日",IF(ISNA(VLOOKUP(N25,'[1](事務用)2022年度休日一覧(土日除く)'!A:B,2,FALSE)),"","休日"))</f>
        <v>休日</v>
      </c>
      <c r="Q25" s="96" t="str">
        <f>IF(P25="",Q9,"")</f>
        <v/>
      </c>
      <c r="R25" s="97" t="s">
        <v>53</v>
      </c>
      <c r="S25" s="260" t="str">
        <f>IF(P25="",IF(S9="","",S9),"")</f>
        <v/>
      </c>
      <c r="T25" s="96" t="str">
        <f>IF(P25="",Q10,"")</f>
        <v/>
      </c>
      <c r="U25" s="105" t="s">
        <v>53</v>
      </c>
      <c r="V25" s="261" t="str">
        <f>IF(P25="",IF(S10="","",S10),"")</f>
        <v/>
      </c>
      <c r="W25" s="268" t="str">
        <f>IF(P25="",IF(W9="","",W9),"")</f>
        <v/>
      </c>
      <c r="X25" s="119"/>
      <c r="Y25" s="289"/>
      <c r="Z25" s="110"/>
      <c r="AA25" s="57"/>
      <c r="AB25" s="57"/>
      <c r="AC25" s="290"/>
      <c r="AD25" s="280" t="s">
        <v>77</v>
      </c>
      <c r="AE25" s="286" t="e">
        <f t="shared" si="1"/>
        <v>#VALUE!</v>
      </c>
      <c r="AF25" s="286" t="e">
        <f t="shared" si="2"/>
        <v>#VALUE!</v>
      </c>
      <c r="AG25" s="287" t="e">
        <f t="shared" si="6"/>
        <v>#VALUE!</v>
      </c>
      <c r="AH25" s="287">
        <f t="shared" si="7"/>
        <v>0</v>
      </c>
      <c r="AI25" s="288" t="str">
        <f t="shared" si="8"/>
        <v/>
      </c>
      <c r="AJ25" s="287" t="str">
        <f t="shared" si="9"/>
        <v/>
      </c>
      <c r="AK25" s="274" t="str">
        <f t="shared" si="10"/>
        <v/>
      </c>
      <c r="AM25" s="251" t="s">
        <v>78</v>
      </c>
      <c r="AN25" s="275" t="str">
        <f t="shared" si="3"/>
        <v/>
      </c>
      <c r="AO25" s="275" t="str">
        <f t="shared" si="4"/>
        <v/>
      </c>
      <c r="AP25" s="276" t="e">
        <f t="shared" si="11"/>
        <v>#VALUE!</v>
      </c>
      <c r="AQ25" s="276">
        <f t="shared" si="12"/>
        <v>0</v>
      </c>
      <c r="AR25" s="277" t="str">
        <f t="shared" si="13"/>
        <v/>
      </c>
      <c r="AS25" s="278" t="str">
        <f t="shared" si="14"/>
        <v/>
      </c>
      <c r="AT25" s="257" t="str">
        <f t="shared" si="15"/>
        <v/>
      </c>
    </row>
    <row r="26" spans="1:48" ht="45" customHeight="1" x14ac:dyDescent="0.15">
      <c r="B26" s="258">
        <f t="shared" si="16"/>
        <v>44664</v>
      </c>
      <c r="C26" s="94" t="str">
        <f t="shared" si="5"/>
        <v>Wed</v>
      </c>
      <c r="D26" s="259" t="str">
        <f>IF(OR(WEEKDAY(B26)=1,WEEKDAY(B26)=7),"休日",IF(ISNA(VLOOKUP(B26,'[1](事務用)2022年度休日一覧(土日除く)'!A:B,2,FALSE)),"","休日"))</f>
        <v/>
      </c>
      <c r="E26" s="96">
        <f>IF(D26="",Q9,"")</f>
        <v>0</v>
      </c>
      <c r="F26" s="97" t="s">
        <v>53</v>
      </c>
      <c r="G26" s="99" t="str">
        <f>IF(D26="",IF(S9="","",S9),"")</f>
        <v/>
      </c>
      <c r="H26" s="96">
        <f>IF(D26="",Q10,"")</f>
        <v>0</v>
      </c>
      <c r="I26" s="105" t="s">
        <v>53</v>
      </c>
      <c r="J26" s="99" t="str">
        <f>IF(D26="",IF(S10="","",S10),"")</f>
        <v/>
      </c>
      <c r="K26" s="100" t="str">
        <f>IF(D26="",IF(W9="","",W9),"")</f>
        <v/>
      </c>
      <c r="L26" s="119"/>
      <c r="M26" s="102"/>
      <c r="N26" s="291">
        <f t="shared" si="17"/>
        <v>44681</v>
      </c>
      <c r="O26" s="147" t="str">
        <f t="shared" si="0"/>
        <v>Sat</v>
      </c>
      <c r="P26" s="292" t="str">
        <f>IF(OR(WEEKDAY(N26)=1,WEEKDAY(N26)=7),"休日",IF(ISNA(VLOOKUP(N26,'[1](事務用)2022年度休日一覧(土日除く)'!A:B,2,FALSE)),"","休日"))</f>
        <v>休日</v>
      </c>
      <c r="Q26" s="109" t="str">
        <f>IF(P26="",Q9,"")</f>
        <v/>
      </c>
      <c r="R26" s="97" t="s">
        <v>53</v>
      </c>
      <c r="S26" s="293" t="str">
        <f>IF(P26="",IF(S9="","",S9),"")</f>
        <v/>
      </c>
      <c r="T26" s="109" t="str">
        <f>IF(P26="",Q10,"")</f>
        <v/>
      </c>
      <c r="U26" s="150" t="s">
        <v>53</v>
      </c>
      <c r="V26" s="121" t="str">
        <f>IF(P26="",IF(S10="","",S10),"")</f>
        <v/>
      </c>
      <c r="W26" s="94" t="str">
        <f>IF(P26="",IF(W9="","",W9),"")</f>
        <v/>
      </c>
      <c r="X26" s="119"/>
      <c r="Y26" s="269"/>
      <c r="Z26" s="110"/>
      <c r="AA26" s="57"/>
      <c r="AB26" s="57"/>
      <c r="AC26" s="290"/>
      <c r="AD26" s="280" t="s">
        <v>79</v>
      </c>
      <c r="AE26" s="286" t="e">
        <f t="shared" si="1"/>
        <v>#VALUE!</v>
      </c>
      <c r="AF26" s="286" t="e">
        <f t="shared" si="2"/>
        <v>#VALUE!</v>
      </c>
      <c r="AG26" s="287" t="e">
        <f t="shared" si="6"/>
        <v>#VALUE!</v>
      </c>
      <c r="AH26" s="287">
        <f t="shared" si="7"/>
        <v>0</v>
      </c>
      <c r="AI26" s="288" t="str">
        <f t="shared" si="8"/>
        <v/>
      </c>
      <c r="AJ26" s="287" t="str">
        <f t="shared" si="9"/>
        <v/>
      </c>
      <c r="AK26" s="274" t="str">
        <f t="shared" si="10"/>
        <v/>
      </c>
      <c r="AM26" s="251" t="s">
        <v>80</v>
      </c>
      <c r="AN26" s="275" t="str">
        <f t="shared" si="3"/>
        <v/>
      </c>
      <c r="AO26" s="275" t="str">
        <f t="shared" si="4"/>
        <v/>
      </c>
      <c r="AP26" s="276" t="e">
        <f t="shared" si="11"/>
        <v>#VALUE!</v>
      </c>
      <c r="AQ26" s="276">
        <f t="shared" si="12"/>
        <v>0</v>
      </c>
      <c r="AR26" s="277" t="str">
        <f t="shared" si="13"/>
        <v/>
      </c>
      <c r="AS26" s="278" t="str">
        <f t="shared" si="14"/>
        <v/>
      </c>
      <c r="AT26" s="257" t="str">
        <f t="shared" si="15"/>
        <v/>
      </c>
    </row>
    <row r="27" spans="1:48" ht="45" customHeight="1" thickBot="1" x14ac:dyDescent="0.2">
      <c r="B27" s="258">
        <f t="shared" si="16"/>
        <v>44665</v>
      </c>
      <c r="C27" s="94" t="str">
        <f t="shared" si="5"/>
        <v>Thu</v>
      </c>
      <c r="D27" s="259" t="str">
        <f>IF(OR(WEEKDAY(B27)=1,WEEKDAY(B27)=7),"休日",IF(ISNA(VLOOKUP(B27,'[1](事務用)2022年度休日一覧(土日除く)'!A:B,2,FALSE)),"","休日"))</f>
        <v/>
      </c>
      <c r="E27" s="96">
        <f>IF(D27="",Q9,"")</f>
        <v>0</v>
      </c>
      <c r="F27" s="97" t="s">
        <v>53</v>
      </c>
      <c r="G27" s="98" t="str">
        <f>IF(D27="",IF(S9="","",S9),"")</f>
        <v/>
      </c>
      <c r="H27" s="96">
        <f>IF(D27="",Q10,"")</f>
        <v>0</v>
      </c>
      <c r="I27" s="97" t="s">
        <v>53</v>
      </c>
      <c r="J27" s="98" t="str">
        <f>IF(D27="",IF(S10="","",S10),"")</f>
        <v/>
      </c>
      <c r="K27" s="118" t="str">
        <f>IF(D27="",IF(W9="","",W9),"")</f>
        <v/>
      </c>
      <c r="L27" s="119"/>
      <c r="M27" s="129"/>
      <c r="N27" s="291"/>
      <c r="O27" s="156"/>
      <c r="P27" s="294"/>
      <c r="Q27" s="158"/>
      <c r="R27" s="295"/>
      <c r="S27" s="296"/>
      <c r="T27" s="297"/>
      <c r="U27" s="298"/>
      <c r="V27" s="299"/>
      <c r="W27" s="300"/>
      <c r="X27" s="123"/>
      <c r="Y27" s="269"/>
      <c r="Z27" s="110"/>
      <c r="AA27" s="141"/>
      <c r="AB27" s="301"/>
      <c r="AC27" s="302"/>
      <c r="AD27" s="280" t="s">
        <v>81</v>
      </c>
      <c r="AE27" s="271" t="e">
        <f t="shared" si="1"/>
        <v>#VALUE!</v>
      </c>
      <c r="AF27" s="271" t="e">
        <f t="shared" si="2"/>
        <v>#VALUE!</v>
      </c>
      <c r="AG27" s="272" t="e">
        <f t="shared" si="6"/>
        <v>#VALUE!</v>
      </c>
      <c r="AH27" s="272">
        <f t="shared" si="7"/>
        <v>0</v>
      </c>
      <c r="AI27" s="273" t="str">
        <f t="shared" si="8"/>
        <v/>
      </c>
      <c r="AJ27" s="272" t="str">
        <f t="shared" si="9"/>
        <v/>
      </c>
      <c r="AK27" s="274" t="str">
        <f t="shared" si="10"/>
        <v/>
      </c>
      <c r="AM27" s="251"/>
      <c r="AN27" s="303"/>
      <c r="AO27" s="275"/>
      <c r="AP27" s="276"/>
      <c r="AQ27" s="276"/>
      <c r="AR27" s="277"/>
      <c r="AS27" s="278"/>
      <c r="AT27" s="304"/>
    </row>
    <row r="28" spans="1:48" ht="45" customHeight="1" x14ac:dyDescent="0.15">
      <c r="B28" s="258">
        <f t="shared" si="16"/>
        <v>44666</v>
      </c>
      <c r="C28" s="94" t="str">
        <f t="shared" si="5"/>
        <v>Fri</v>
      </c>
      <c r="D28" s="259" t="str">
        <f>IF(OR(WEEKDAY(B28)=1,WEEKDAY(B28)=7),"休日",IF(ISNA(VLOOKUP(B28,'[1](事務用)2022年度休日一覧(土日除く)'!A:B,2,FALSE)),"","休日"))</f>
        <v/>
      </c>
      <c r="E28" s="96">
        <f>IF(D28="",Q9,"")</f>
        <v>0</v>
      </c>
      <c r="F28" s="97" t="s">
        <v>53</v>
      </c>
      <c r="G28" s="98" t="str">
        <f>IF(D28="",IF(S9="","",S9),"")</f>
        <v/>
      </c>
      <c r="H28" s="96">
        <f>IF(D28="",Q10,"")</f>
        <v>0</v>
      </c>
      <c r="I28" s="105" t="s">
        <v>53</v>
      </c>
      <c r="J28" s="121" t="str">
        <f>IF(D28="",IF(S10="","",S10),"")</f>
        <v/>
      </c>
      <c r="K28" s="122" t="str">
        <f>IF(D28="",IF(W9="","",W9),"")</f>
        <v/>
      </c>
      <c r="L28" s="123"/>
      <c r="M28" s="41"/>
      <c r="N28" s="305"/>
      <c r="O28" s="144" t="s">
        <v>31</v>
      </c>
      <c r="P28" s="144"/>
      <c r="Q28" s="144"/>
      <c r="R28" s="144"/>
      <c r="S28" s="144"/>
      <c r="T28" s="144"/>
      <c r="U28" s="144"/>
      <c r="V28" s="144"/>
      <c r="W28" s="144"/>
      <c r="X28" s="144"/>
      <c r="Y28" s="144"/>
      <c r="Z28" s="110"/>
      <c r="AA28" s="141"/>
      <c r="AB28" s="301"/>
      <c r="AC28" s="302"/>
      <c r="AD28" s="280" t="s">
        <v>82</v>
      </c>
      <c r="AE28" s="271" t="e">
        <f t="shared" si="1"/>
        <v>#VALUE!</v>
      </c>
      <c r="AF28" s="271" t="e">
        <f t="shared" si="2"/>
        <v>#VALUE!</v>
      </c>
      <c r="AG28" s="272" t="e">
        <f t="shared" si="6"/>
        <v>#VALUE!</v>
      </c>
      <c r="AH28" s="272">
        <f t="shared" si="7"/>
        <v>0</v>
      </c>
      <c r="AI28" s="273" t="str">
        <f t="shared" si="8"/>
        <v/>
      </c>
      <c r="AJ28" s="272" t="str">
        <f t="shared" si="9"/>
        <v/>
      </c>
      <c r="AK28" s="274" t="str">
        <f t="shared" si="10"/>
        <v/>
      </c>
      <c r="AM28" s="306"/>
      <c r="AN28" s="307"/>
      <c r="AO28" s="308"/>
      <c r="AP28" s="309"/>
      <c r="AQ28" s="309"/>
      <c r="AR28" s="310"/>
    </row>
    <row r="29" spans="1:48" ht="45" customHeight="1" x14ac:dyDescent="0.15">
      <c r="B29" s="291">
        <f t="shared" si="16"/>
        <v>44667</v>
      </c>
      <c r="C29" s="147" t="str">
        <f t="shared" si="5"/>
        <v>Sat</v>
      </c>
      <c r="D29" s="292" t="str">
        <f>IF(OR(WEEKDAY(B29)=1,WEEKDAY(B29)=7),"休日",IF(ISNA(VLOOKUP(B29,'[1](事務用)2022年度休日一覧(土日除く)'!A:B,2,FALSE)),"","休日"))</f>
        <v>休日</v>
      </c>
      <c r="E29" s="96" t="str">
        <f>IF(D29="",Q9,"")</f>
        <v/>
      </c>
      <c r="F29" s="149" t="s">
        <v>53</v>
      </c>
      <c r="G29" s="98" t="str">
        <f>IF(D29="",IF(S9="","",S9),"")</f>
        <v/>
      </c>
      <c r="H29" s="96" t="str">
        <f>IF(D29="",Q10,"")</f>
        <v/>
      </c>
      <c r="I29" s="150" t="s">
        <v>53</v>
      </c>
      <c r="J29" s="99" t="str">
        <f>IF(D29="",IF(S10="","",S10),"")</f>
        <v/>
      </c>
      <c r="K29" s="100" t="str">
        <f>IF(D29="",IF(W9="","",W9),"")</f>
        <v/>
      </c>
      <c r="L29" s="119"/>
      <c r="M29" s="129"/>
      <c r="N29" s="143"/>
      <c r="O29" s="151"/>
      <c r="P29" s="151"/>
      <c r="Q29" s="151"/>
      <c r="R29" s="151"/>
      <c r="S29" s="151"/>
      <c r="T29" s="151"/>
      <c r="U29" s="151"/>
      <c r="V29" s="151"/>
      <c r="W29" s="151"/>
      <c r="X29" s="151"/>
      <c r="Y29" s="151"/>
      <c r="Z29" s="311"/>
      <c r="AA29" s="153"/>
      <c r="AB29" s="141"/>
      <c r="AC29" s="301"/>
      <c r="AD29" s="280" t="s">
        <v>83</v>
      </c>
      <c r="AE29" s="271" t="str">
        <f t="shared" si="1"/>
        <v/>
      </c>
      <c r="AF29" s="271" t="str">
        <f t="shared" si="2"/>
        <v/>
      </c>
      <c r="AG29" s="312" t="e">
        <f t="shared" si="6"/>
        <v>#VALUE!</v>
      </c>
      <c r="AH29" s="312">
        <f t="shared" si="7"/>
        <v>0</v>
      </c>
      <c r="AI29" s="273" t="str">
        <f t="shared" si="8"/>
        <v/>
      </c>
      <c r="AJ29" s="272" t="str">
        <f t="shared" si="9"/>
        <v/>
      </c>
      <c r="AK29" s="274" t="str">
        <f t="shared" si="10"/>
        <v/>
      </c>
      <c r="AL29" s="313"/>
    </row>
    <row r="30" spans="1:48" ht="45" customHeight="1" thickBot="1" x14ac:dyDescent="0.2">
      <c r="A30" s="154"/>
      <c r="B30" s="314">
        <f t="shared" si="16"/>
        <v>44668</v>
      </c>
      <c r="C30" s="156" t="str">
        <f t="shared" si="5"/>
        <v>Sun</v>
      </c>
      <c r="D30" s="315" t="str">
        <f>IF(OR(WEEKDAY(B30)=1,WEEKDAY(B30)=7),"休日",IF(ISNA(VLOOKUP(B30,'[1](事務用)2022年度休日一覧(土日除く)'!A:B,2,FALSE)),"","休日"))</f>
        <v>休日</v>
      </c>
      <c r="E30" s="158" t="str">
        <f>IF(D30="",Q9,"")</f>
        <v/>
      </c>
      <c r="F30" s="159" t="s">
        <v>53</v>
      </c>
      <c r="G30" s="103" t="str">
        <f>IF(D30="",IF(S9="","",S9),"")</f>
        <v/>
      </c>
      <c r="H30" s="160" t="str">
        <f>IF(D30="",Q10,"")</f>
        <v/>
      </c>
      <c r="I30" s="159" t="s">
        <v>53</v>
      </c>
      <c r="J30" s="161" t="str">
        <f>IF(D30="",IF(S10="","",S10),"")</f>
        <v/>
      </c>
      <c r="K30" s="156" t="str">
        <f>IF(D30="",IF(W9="","",W9),"")</f>
        <v/>
      </c>
      <c r="L30" s="162"/>
      <c r="M30" s="41"/>
      <c r="N30" s="163"/>
      <c r="O30" s="164" t="s">
        <v>32</v>
      </c>
      <c r="P30" s="165"/>
      <c r="Q30" s="165"/>
      <c r="R30" s="166"/>
      <c r="S30" s="94">
        <f>COUNT(B14:B30,N14:N27)</f>
        <v>30</v>
      </c>
      <c r="T30" s="164" t="s">
        <v>33</v>
      </c>
      <c r="U30" s="165"/>
      <c r="V30" s="165"/>
      <c r="W30" s="165"/>
      <c r="X30" s="316">
        <f>SUM(AK14:AK30,AT14:AT27)</f>
        <v>0</v>
      </c>
      <c r="Y30" s="317"/>
      <c r="Z30" s="168"/>
      <c r="AA30" s="10"/>
      <c r="AB30" s="318"/>
      <c r="AC30" s="319"/>
      <c r="AD30" s="280" t="s">
        <v>84</v>
      </c>
      <c r="AE30" s="275" t="str">
        <f t="shared" si="1"/>
        <v/>
      </c>
      <c r="AF30" s="275" t="str">
        <f t="shared" si="2"/>
        <v/>
      </c>
      <c r="AG30" s="320" t="e">
        <f t="shared" si="6"/>
        <v>#VALUE!</v>
      </c>
      <c r="AH30" s="320">
        <f t="shared" si="7"/>
        <v>0</v>
      </c>
      <c r="AI30" s="288" t="str">
        <f t="shared" si="8"/>
        <v/>
      </c>
      <c r="AJ30" s="287" t="str">
        <f t="shared" si="9"/>
        <v/>
      </c>
      <c r="AK30" s="321" t="str">
        <f t="shared" si="10"/>
        <v/>
      </c>
      <c r="AL30" s="322"/>
      <c r="AM30" s="323"/>
      <c r="AN30" s="323"/>
    </row>
    <row r="31" spans="1:48" ht="45" customHeight="1" x14ac:dyDescent="0.15">
      <c r="B31" s="171"/>
      <c r="C31" s="171"/>
      <c r="D31" s="171"/>
      <c r="E31" s="172"/>
      <c r="F31" s="172"/>
      <c r="G31" s="172"/>
      <c r="H31" s="172"/>
      <c r="I31" s="171"/>
      <c r="J31" s="172"/>
      <c r="K31" s="172"/>
      <c r="L31" s="172"/>
      <c r="M31" s="172"/>
      <c r="N31" s="171"/>
      <c r="O31" s="173"/>
      <c r="P31" s="47"/>
      <c r="Q31" s="47"/>
      <c r="R31" s="47"/>
      <c r="S31" s="173"/>
      <c r="T31" s="164" t="s">
        <v>34</v>
      </c>
      <c r="U31" s="165"/>
      <c r="V31" s="165"/>
      <c r="W31" s="165"/>
      <c r="X31" s="324">
        <f>X30-(S30/7)*38.75</f>
        <v>-166.07142857142856</v>
      </c>
      <c r="Y31" s="325"/>
      <c r="Z31" s="174"/>
      <c r="AA31" s="171"/>
      <c r="AB31" s="171"/>
      <c r="AC31" s="171"/>
      <c r="AD31" s="171"/>
      <c r="AE31" s="171"/>
      <c r="AF31" s="171"/>
      <c r="AG31" s="171"/>
      <c r="AH31" s="171"/>
      <c r="AI31" s="171"/>
      <c r="AJ31" s="171"/>
      <c r="AK31" s="171"/>
      <c r="AL31" s="171"/>
      <c r="AM31" s="10"/>
    </row>
    <row r="32" spans="1:48" ht="50.25" customHeight="1" x14ac:dyDescent="0.15">
      <c r="B32" s="171"/>
      <c r="C32" s="171"/>
      <c r="D32" s="171"/>
      <c r="E32" s="171"/>
      <c r="F32" s="171"/>
      <c r="G32" s="171"/>
      <c r="H32" s="171"/>
      <c r="I32" s="171"/>
      <c r="J32" s="171"/>
      <c r="K32" s="171"/>
      <c r="L32" s="171"/>
      <c r="M32" s="171"/>
      <c r="N32" s="171"/>
      <c r="O32" s="171"/>
      <c r="P32" s="48"/>
      <c r="Q32" s="48"/>
      <c r="R32" s="48"/>
      <c r="S32" s="171"/>
      <c r="T32" s="175"/>
      <c r="U32" s="175"/>
      <c r="V32" s="175"/>
      <c r="W32" s="175"/>
      <c r="X32" s="175"/>
      <c r="Y32" s="171"/>
      <c r="Z32" s="174"/>
      <c r="AA32" s="171"/>
      <c r="AB32" s="171"/>
      <c r="AC32" s="171"/>
      <c r="AD32" s="171"/>
      <c r="AE32" s="171"/>
      <c r="AF32" s="171"/>
      <c r="AG32" s="171"/>
      <c r="AH32" s="171"/>
      <c r="AI32" s="171"/>
      <c r="AJ32" s="171"/>
      <c r="AK32" s="171"/>
      <c r="AL32" s="171"/>
      <c r="AM32" s="10"/>
    </row>
    <row r="33" spans="2:39" s="183" customFormat="1" ht="33.75" customHeight="1" x14ac:dyDescent="0.15">
      <c r="B33" s="326" t="s">
        <v>85</v>
      </c>
      <c r="C33" s="177"/>
      <c r="D33" s="177"/>
      <c r="E33" s="177"/>
      <c r="F33" s="177"/>
      <c r="G33" s="177"/>
      <c r="H33" s="177"/>
      <c r="I33" s="177"/>
      <c r="J33" s="177"/>
      <c r="K33" s="177"/>
      <c r="L33" s="178"/>
      <c r="M33" s="178"/>
      <c r="N33" s="179"/>
      <c r="O33" s="179"/>
      <c r="P33" s="179"/>
      <c r="Q33" s="179"/>
      <c r="R33" s="179"/>
      <c r="S33" s="179"/>
      <c r="T33" s="179"/>
      <c r="U33" s="179"/>
      <c r="V33" s="179"/>
      <c r="W33" s="179"/>
      <c r="X33" s="179"/>
      <c r="Y33" s="179"/>
      <c r="Z33" s="180"/>
      <c r="AA33" s="181"/>
      <c r="AB33" s="182"/>
      <c r="AC33" s="180"/>
      <c r="AD33" s="180"/>
      <c r="AE33" s="180"/>
      <c r="AF33" s="180"/>
      <c r="AG33" s="180"/>
      <c r="AH33" s="180"/>
      <c r="AI33" s="180"/>
      <c r="AJ33" s="180"/>
      <c r="AK33" s="180"/>
      <c r="AL33" s="180"/>
      <c r="AM33" s="182"/>
    </row>
    <row r="34" spans="2:39" ht="74.25" customHeight="1" x14ac:dyDescent="0.15">
      <c r="B34" s="184" t="s">
        <v>36</v>
      </c>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0"/>
      <c r="AA34" s="185"/>
      <c r="AB34" s="10"/>
      <c r="AC34" s="171"/>
      <c r="AD34" s="171"/>
      <c r="AE34" s="171"/>
      <c r="AF34" s="171"/>
      <c r="AG34" s="171"/>
      <c r="AH34" s="171"/>
      <c r="AI34" s="171"/>
      <c r="AJ34" s="171"/>
      <c r="AK34" s="171"/>
      <c r="AL34" s="171"/>
      <c r="AM34" s="10"/>
    </row>
    <row r="35" spans="2:39" ht="12" customHeight="1" thickBot="1" x14ac:dyDescent="0.2">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0"/>
      <c r="AA35" s="185"/>
      <c r="AB35" s="10"/>
      <c r="AC35" s="171"/>
      <c r="AD35" s="171"/>
      <c r="AE35" s="171"/>
      <c r="AF35" s="171"/>
      <c r="AG35" s="171"/>
      <c r="AH35" s="171"/>
      <c r="AI35" s="171"/>
      <c r="AJ35" s="171"/>
      <c r="AK35" s="171"/>
      <c r="AL35" s="171"/>
      <c r="AM35" s="10"/>
    </row>
    <row r="36" spans="2:39" ht="20.25" customHeight="1" thickBot="1" x14ac:dyDescent="0.2">
      <c r="B36" s="187" t="s">
        <v>37</v>
      </c>
      <c r="C36" s="188"/>
      <c r="D36" s="188"/>
      <c r="E36" s="188"/>
      <c r="F36" s="188"/>
      <c r="G36" s="188"/>
      <c r="H36" s="188"/>
      <c r="I36" s="188"/>
      <c r="J36" s="188"/>
      <c r="K36" s="188"/>
      <c r="L36" s="188"/>
      <c r="M36" s="189"/>
      <c r="N36" s="187" t="s">
        <v>38</v>
      </c>
      <c r="O36" s="188"/>
      <c r="P36" s="188"/>
      <c r="Q36" s="188"/>
      <c r="R36" s="188"/>
      <c r="S36" s="188"/>
      <c r="T36" s="188"/>
      <c r="U36" s="188"/>
      <c r="V36" s="188"/>
      <c r="W36" s="188"/>
      <c r="X36" s="188"/>
      <c r="Y36" s="189"/>
      <c r="Z36" s="171"/>
      <c r="AA36" s="185"/>
      <c r="AB36" s="10"/>
      <c r="AC36" s="171"/>
      <c r="AD36" s="171"/>
      <c r="AE36" s="171"/>
      <c r="AF36" s="171"/>
      <c r="AG36" s="171"/>
      <c r="AH36" s="171"/>
      <c r="AI36" s="171"/>
      <c r="AJ36" s="171"/>
      <c r="AK36" s="171"/>
      <c r="AL36" s="171"/>
      <c r="AM36" s="10"/>
    </row>
    <row r="37" spans="2:39" ht="20.25" customHeight="1" x14ac:dyDescent="0.15">
      <c r="B37" s="190" t="s">
        <v>17</v>
      </c>
      <c r="C37" s="191"/>
      <c r="D37" s="192"/>
      <c r="E37" s="193" t="s">
        <v>12</v>
      </c>
      <c r="F37" s="191"/>
      <c r="G37" s="191"/>
      <c r="H37" s="193" t="s">
        <v>16</v>
      </c>
      <c r="I37" s="191"/>
      <c r="J37" s="192"/>
      <c r="K37" s="193" t="s">
        <v>39</v>
      </c>
      <c r="L37" s="191"/>
      <c r="M37" s="194"/>
      <c r="N37" s="190" t="s">
        <v>17</v>
      </c>
      <c r="O37" s="191"/>
      <c r="P37" s="192"/>
      <c r="Q37" s="193" t="s">
        <v>12</v>
      </c>
      <c r="R37" s="191"/>
      <c r="S37" s="192"/>
      <c r="T37" s="193" t="s">
        <v>16</v>
      </c>
      <c r="U37" s="191"/>
      <c r="V37" s="192"/>
      <c r="W37" s="193" t="s">
        <v>39</v>
      </c>
      <c r="X37" s="191"/>
      <c r="Y37" s="194"/>
    </row>
    <row r="38" spans="2:39" ht="39.950000000000003" customHeight="1" x14ac:dyDescent="0.15">
      <c r="B38" s="327"/>
      <c r="C38" s="196"/>
      <c r="D38" s="197"/>
      <c r="E38" s="198"/>
      <c r="F38" s="199" t="s">
        <v>40</v>
      </c>
      <c r="G38" s="200"/>
      <c r="H38" s="198"/>
      <c r="I38" s="199" t="s">
        <v>40</v>
      </c>
      <c r="J38" s="201"/>
      <c r="K38" s="328"/>
      <c r="L38" s="329"/>
      <c r="M38" s="330"/>
      <c r="N38" s="327"/>
      <c r="O38" s="196"/>
      <c r="P38" s="197"/>
      <c r="Q38" s="198"/>
      <c r="R38" s="199" t="s">
        <v>40</v>
      </c>
      <c r="S38" s="200"/>
      <c r="T38" s="198"/>
      <c r="U38" s="199" t="s">
        <v>40</v>
      </c>
      <c r="V38" s="201"/>
      <c r="W38" s="328"/>
      <c r="X38" s="329"/>
      <c r="Y38" s="330"/>
    </row>
    <row r="39" spans="2:39" ht="39.950000000000003" customHeight="1" x14ac:dyDescent="0.15">
      <c r="B39" s="327"/>
      <c r="C39" s="196"/>
      <c r="D39" s="197"/>
      <c r="E39" s="198"/>
      <c r="F39" s="199" t="s">
        <v>40</v>
      </c>
      <c r="G39" s="200"/>
      <c r="H39" s="198"/>
      <c r="I39" s="199" t="s">
        <v>40</v>
      </c>
      <c r="J39" s="201"/>
      <c r="K39" s="328"/>
      <c r="L39" s="329"/>
      <c r="M39" s="330"/>
      <c r="N39" s="327"/>
      <c r="O39" s="196"/>
      <c r="P39" s="197"/>
      <c r="Q39" s="198"/>
      <c r="R39" s="199" t="s">
        <v>40</v>
      </c>
      <c r="S39" s="200"/>
      <c r="T39" s="198"/>
      <c r="U39" s="199" t="s">
        <v>40</v>
      </c>
      <c r="V39" s="201"/>
      <c r="W39" s="328"/>
      <c r="X39" s="329"/>
      <c r="Y39" s="330"/>
    </row>
    <row r="40" spans="2:39" ht="39.950000000000003" customHeight="1" x14ac:dyDescent="0.15">
      <c r="B40" s="327"/>
      <c r="C40" s="196"/>
      <c r="D40" s="197"/>
      <c r="E40" s="198"/>
      <c r="F40" s="199" t="s">
        <v>40</v>
      </c>
      <c r="G40" s="200"/>
      <c r="H40" s="198"/>
      <c r="I40" s="199" t="s">
        <v>40</v>
      </c>
      <c r="J40" s="201"/>
      <c r="K40" s="328"/>
      <c r="L40" s="329"/>
      <c r="M40" s="330"/>
      <c r="N40" s="327"/>
      <c r="O40" s="196"/>
      <c r="P40" s="197"/>
      <c r="Q40" s="198"/>
      <c r="R40" s="199" t="s">
        <v>40</v>
      </c>
      <c r="S40" s="200"/>
      <c r="T40" s="198"/>
      <c r="U40" s="199" t="s">
        <v>40</v>
      </c>
      <c r="V40" s="201"/>
      <c r="W40" s="328"/>
      <c r="X40" s="329"/>
      <c r="Y40" s="330"/>
    </row>
    <row r="41" spans="2:39" ht="39.950000000000003" customHeight="1" x14ac:dyDescent="0.15">
      <c r="B41" s="327"/>
      <c r="C41" s="196"/>
      <c r="D41" s="197"/>
      <c r="E41" s="198"/>
      <c r="F41" s="199" t="s">
        <v>40</v>
      </c>
      <c r="G41" s="200"/>
      <c r="H41" s="198"/>
      <c r="I41" s="199" t="s">
        <v>40</v>
      </c>
      <c r="J41" s="201"/>
      <c r="K41" s="328"/>
      <c r="L41" s="329"/>
      <c r="M41" s="330"/>
      <c r="N41" s="327"/>
      <c r="O41" s="196"/>
      <c r="P41" s="197"/>
      <c r="Q41" s="198"/>
      <c r="R41" s="199" t="s">
        <v>40</v>
      </c>
      <c r="S41" s="200"/>
      <c r="T41" s="198"/>
      <c r="U41" s="199" t="s">
        <v>40</v>
      </c>
      <c r="V41" s="201"/>
      <c r="W41" s="328"/>
      <c r="X41" s="329"/>
      <c r="Y41" s="330"/>
    </row>
    <row r="42" spans="2:39" ht="39.950000000000003" customHeight="1" thickBot="1" x14ac:dyDescent="0.2">
      <c r="B42" s="331"/>
      <c r="C42" s="206"/>
      <c r="D42" s="207"/>
      <c r="E42" s="208"/>
      <c r="F42" s="209" t="s">
        <v>40</v>
      </c>
      <c r="G42" s="210"/>
      <c r="H42" s="215"/>
      <c r="I42" s="209" t="s">
        <v>40</v>
      </c>
      <c r="J42" s="211"/>
      <c r="K42" s="332"/>
      <c r="L42" s="333"/>
      <c r="M42" s="334"/>
      <c r="N42" s="331"/>
      <c r="O42" s="206"/>
      <c r="P42" s="207"/>
      <c r="Q42" s="215"/>
      <c r="R42" s="209" t="s">
        <v>40</v>
      </c>
      <c r="S42" s="210"/>
      <c r="T42" s="215"/>
      <c r="U42" s="209" t="s">
        <v>40</v>
      </c>
      <c r="V42" s="211"/>
      <c r="W42" s="332"/>
      <c r="X42" s="333"/>
      <c r="Y42" s="334"/>
    </row>
    <row r="43" spans="2:39" ht="24" customHeight="1" x14ac:dyDescent="0.15">
      <c r="B43" s="216"/>
      <c r="C43" s="57"/>
      <c r="D43" s="57"/>
      <c r="E43" s="57"/>
      <c r="F43" s="57"/>
      <c r="G43" s="57"/>
      <c r="H43" s="217"/>
      <c r="I43" s="57"/>
      <c r="J43" s="57"/>
      <c r="K43" s="57"/>
      <c r="L43" s="57"/>
      <c r="M43" s="57"/>
      <c r="N43" s="57"/>
      <c r="O43" s="57"/>
      <c r="P43" s="57"/>
      <c r="Q43" s="217"/>
      <c r="R43" s="57"/>
      <c r="S43" s="57"/>
      <c r="T43" s="217"/>
      <c r="U43" s="57"/>
      <c r="V43" s="57"/>
      <c r="W43" s="57"/>
      <c r="X43" s="57"/>
      <c r="Y43" s="57"/>
      <c r="Z43" s="171"/>
      <c r="AA43" s="171"/>
      <c r="AB43" s="10"/>
      <c r="AC43" s="10"/>
      <c r="AD43" s="10"/>
      <c r="AE43" s="10"/>
      <c r="AF43" s="10"/>
      <c r="AG43" s="10"/>
      <c r="AH43" s="10"/>
      <c r="AI43" s="10"/>
      <c r="AJ43" s="10"/>
      <c r="AK43" s="10"/>
      <c r="AL43" s="10"/>
      <c r="AM43" s="10"/>
    </row>
    <row r="44" spans="2:39" ht="38.25" customHeight="1" x14ac:dyDescent="0.15">
      <c r="B44" s="216"/>
      <c r="C44" s="57"/>
      <c r="D44" s="57"/>
      <c r="E44" s="57"/>
      <c r="F44" s="57"/>
      <c r="G44" s="57"/>
      <c r="H44" s="57"/>
      <c r="I44" s="57"/>
      <c r="J44" s="57"/>
      <c r="K44" s="57"/>
      <c r="L44" s="57"/>
      <c r="M44" s="57"/>
      <c r="N44" s="57"/>
      <c r="O44" s="57"/>
      <c r="P44" s="57"/>
      <c r="Q44" s="57"/>
      <c r="R44" s="57"/>
      <c r="S44" s="57"/>
      <c r="T44" s="57"/>
      <c r="U44" s="57"/>
      <c r="V44" s="57"/>
      <c r="W44" s="57"/>
      <c r="X44" s="57"/>
      <c r="Y44" s="57"/>
      <c r="Z44" s="171"/>
      <c r="AA44" s="171"/>
      <c r="AB44" s="10"/>
      <c r="AC44" s="10"/>
      <c r="AD44" s="10"/>
      <c r="AE44" s="10"/>
      <c r="AF44" s="10"/>
      <c r="AG44" s="10"/>
      <c r="AH44" s="10"/>
      <c r="AI44" s="10"/>
      <c r="AJ44" s="10"/>
      <c r="AK44" s="10"/>
      <c r="AL44" s="10"/>
      <c r="AM44" s="10"/>
    </row>
    <row r="45" spans="2:39" ht="18.75" customHeight="1" x14ac:dyDescent="0.15">
      <c r="B45" s="218"/>
      <c r="AA45" s="171"/>
      <c r="AB45" s="10"/>
      <c r="AC45" s="10"/>
      <c r="AD45" s="10"/>
      <c r="AE45" s="10"/>
      <c r="AF45" s="10"/>
      <c r="AG45" s="10"/>
      <c r="AH45" s="10"/>
      <c r="AI45" s="10"/>
      <c r="AJ45" s="10"/>
      <c r="AK45" s="10"/>
      <c r="AL45" s="10"/>
      <c r="AM45" s="10"/>
    </row>
    <row r="46" spans="2:39" ht="18.75" customHeight="1" x14ac:dyDescent="0.15">
      <c r="B46" s="219"/>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171"/>
      <c r="AB46" s="171"/>
      <c r="AC46" s="171"/>
      <c r="AD46" s="171"/>
      <c r="AE46" s="171"/>
      <c r="AF46" s="171"/>
      <c r="AG46" s="171"/>
      <c r="AH46" s="171"/>
      <c r="AI46" s="171"/>
      <c r="AJ46" s="171"/>
      <c r="AK46" s="171"/>
      <c r="AL46" s="171"/>
      <c r="AM46" s="171"/>
    </row>
    <row r="47" spans="2:39" ht="18.75" customHeight="1" x14ac:dyDescent="0.15">
      <c r="B47" s="219"/>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row>
    <row r="48" spans="2:39" ht="18.75" customHeight="1" x14ac:dyDescent="0.15">
      <c r="B48" s="219"/>
      <c r="C48" s="219"/>
      <c r="D48" s="219"/>
      <c r="E48" s="219"/>
      <c r="F48" s="219"/>
      <c r="G48" s="219"/>
      <c r="H48" s="219"/>
      <c r="I48" s="219"/>
      <c r="J48" s="219"/>
      <c r="K48" s="219"/>
      <c r="L48" s="219"/>
      <c r="M48" s="219"/>
      <c r="N48" s="219"/>
      <c r="O48" s="221"/>
      <c r="P48" s="221"/>
      <c r="Q48" s="221"/>
      <c r="R48" s="221"/>
      <c r="S48" s="221"/>
      <c r="T48" s="221"/>
      <c r="U48" s="221"/>
      <c r="V48" s="221"/>
      <c r="W48" s="221"/>
      <c r="X48" s="221"/>
      <c r="Y48" s="221"/>
      <c r="Z48" s="221"/>
      <c r="AA48" s="220"/>
      <c r="AB48" s="220"/>
      <c r="AC48" s="220"/>
      <c r="AD48" s="220"/>
      <c r="AE48" s="220"/>
      <c r="AF48" s="220"/>
      <c r="AG48" s="220"/>
      <c r="AH48" s="220"/>
      <c r="AI48" s="220"/>
      <c r="AJ48" s="220"/>
      <c r="AK48" s="220"/>
      <c r="AL48" s="220"/>
      <c r="AM48" s="220"/>
    </row>
    <row r="49" spans="2:39" ht="18.75" customHeight="1" x14ac:dyDescent="0.15">
      <c r="B49" s="219"/>
      <c r="C49" s="220"/>
      <c r="D49" s="220"/>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row>
    <row r="50" spans="2:39" ht="12" customHeight="1" x14ac:dyDescent="0.15">
      <c r="AA50" s="221"/>
      <c r="AB50" s="221"/>
      <c r="AC50" s="221"/>
      <c r="AD50" s="221"/>
      <c r="AE50" s="221"/>
      <c r="AF50" s="221"/>
      <c r="AG50" s="221"/>
      <c r="AH50" s="221"/>
      <c r="AI50" s="221"/>
      <c r="AJ50" s="221"/>
      <c r="AK50" s="221"/>
      <c r="AL50" s="221"/>
      <c r="AM50" s="221"/>
    </row>
    <row r="51" spans="2:39" ht="12" customHeight="1" x14ac:dyDescent="0.15">
      <c r="AA51" s="220"/>
      <c r="AB51" s="220"/>
      <c r="AC51" s="220"/>
      <c r="AD51" s="220"/>
      <c r="AE51" s="220"/>
      <c r="AF51" s="220"/>
      <c r="AG51" s="220"/>
      <c r="AH51" s="220"/>
      <c r="AI51" s="220"/>
      <c r="AJ51" s="220"/>
      <c r="AK51" s="220"/>
      <c r="AL51" s="220"/>
      <c r="AM51" s="220"/>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T31:W31"/>
    <mergeCell ref="X31:Y31"/>
    <mergeCell ref="B34:Y34"/>
    <mergeCell ref="B36:M36"/>
    <mergeCell ref="N36:Y36"/>
    <mergeCell ref="B37:D37"/>
    <mergeCell ref="E37:G37"/>
    <mergeCell ref="H37:J37"/>
    <mergeCell ref="K37:M37"/>
    <mergeCell ref="N37:P37"/>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C5:J5"/>
    <mergeCell ref="M5:Q5"/>
    <mergeCell ref="T5:Y5"/>
    <mergeCell ref="AA5:AT5"/>
    <mergeCell ref="B7:Y7"/>
    <mergeCell ref="B8:Y8"/>
    <mergeCell ref="D1:F1"/>
    <mergeCell ref="V1:Y1"/>
    <mergeCell ref="AB1:AV1"/>
    <mergeCell ref="B2:V2"/>
    <mergeCell ref="B3:Y3"/>
    <mergeCell ref="AA3:AV3"/>
  </mergeCells>
  <phoneticPr fontId="2"/>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6">
    <dataValidation type="list" allowBlank="1" showInputMessage="1" showErrorMessage="1" sqref="C38:D38" xr:uid="{186BDA31-581B-498E-B118-00B35A927B9E}">
      <formula1>"Sun,Mon,The,Wed,Thu,Fri,Sat"</formula1>
    </dataValidation>
    <dataValidation type="list" allowBlank="1" showInputMessage="1" sqref="H14:H30 T14:T27" xr:uid="{79C0B176-7A72-453C-8A49-07CD362BB297}">
      <formula1>"5,6,7,8,9,10,11,12,13,14,15,16,17,18,19,20,21,22"</formula1>
    </dataValidation>
    <dataValidation type="list" allowBlank="1" showInputMessage="1" showErrorMessage="1" sqref="H38:H42" xr:uid="{5267B4E9-97EE-4F10-9DE5-90610795D18E}">
      <formula1>"22,23,24,1,2,3,4,5"</formula1>
    </dataValidation>
    <dataValidation type="list" allowBlank="1" sqref="Q17" xr:uid="{7999DCB5-8CBE-42FF-95B0-90D828CBFD93}">
      <formula1>"5,6,7,8,9,10,11,12,13,14,15,16,17,18,19,20,21"</formula1>
    </dataValidation>
    <dataValidation type="list" allowBlank="1" showInputMessage="1" showErrorMessage="1" sqref="E38:E42" xr:uid="{30FDBE06-B45C-4E6E-9198-B0893C6BB284}">
      <formula1>"22,23,24,1,2,3,4"</formula1>
    </dataValidation>
    <dataValidation type="list" allowBlank="1" showInputMessage="1" showErrorMessage="1" sqref="Q38:Q42 T38:T42" xr:uid="{EAE7C24A-7718-4C4A-B711-0A8670567FF2}">
      <formula1>"1,2,3,4,5,6,7,8,9,10,11,12,13,14,15,16,17,18,19,20,21,22,23,24"</formula1>
    </dataValidation>
    <dataValidation type="list" allowBlank="1" showInputMessage="1" showErrorMessage="1" sqref="L14:L30 X14:X26" xr:uid="{8ADAF15D-99BD-4EA2-AFBF-10B671E4991F}">
      <formula1>"○"</formula1>
    </dataValidation>
    <dataValidation type="list" allowBlank="1" showInputMessage="1" showErrorMessage="1" sqref="O38:P42 C39:D42" xr:uid="{95AF4158-A5E9-4C68-A33E-346868386C79}">
      <formula1>"Sun,Mon,Tue,Wed,Thu,Fri,Sat"</formula1>
    </dataValidation>
    <dataValidation type="list" allowBlank="1" showInputMessage="1" showErrorMessage="1" sqref="B38:B42 N38:N42" xr:uid="{95EE4ACA-1C6E-45C6-B79E-6E598AB663A9}">
      <formula1>"1,2,3,4,5,6,7,8,9,10,11,12,13,14,15,16,17,18,19,20,21,22,23,24,25,26,27,28,29,30,31"</formula1>
    </dataValidation>
    <dataValidation type="list" allowBlank="1" showInputMessage="1" showErrorMessage="1" sqref="J38:J42 V38:V42 S38:S42 G38:G42" xr:uid="{394280B0-44A0-4304-8760-B545D164B9D8}">
      <formula1>"00,01,02,03,04,05,06,07,08,09,10,11,12,13,14,15,16,17,18,19,20,21,22,23,24,25,26,27,28,29,30,31,32,33,34,35,36,37,38,39,40,41,42,43,44,45,46,47,48,49,50,51,52,53,54,55,56,57,58,59"</formula1>
    </dataValidation>
    <dataValidation type="list" allowBlank="1" showInputMessage="1" sqref="Q18:Q27 E14:E30 Q14:Q16 Q9:Q10" xr:uid="{2A5BBAD4-91F3-4B77-A738-7E92903B5AD8}">
      <formula1>"5,6,7,8,9,10,11,12,13,14,15,16,17,18,19,20,21"</formula1>
    </dataValidation>
    <dataValidation type="list" allowBlank="1" showInputMessage="1" sqref="G14:G30 V14:V27 S14:S27 J14:J30 S9:S10" xr:uid="{B2B1FF71-6555-4705-9399-E6D2B2284E6E}">
      <formula1>"00,01,02,03,04,05,06,07,08,09,10,11,12,13,14,15,16,17,18,19,20,21,22,23,24,25,26,27,28,29,30,31,32,33,34,35,36,37,38,39,40,41,42,43,44,45,46,47,48,49,50,51,52,53,54,55,56,57,58,59"</formula1>
    </dataValidation>
    <dataValidation type="list" allowBlank="1" showInputMessage="1" showErrorMessage="1" sqref="M14:M30 Y14:Y26" xr:uid="{46E760B2-268F-468B-9E20-F07FFA1B37E8}">
      <formula1>"1日,半日"</formula1>
    </dataValidation>
    <dataValidation type="list" allowBlank="1" showInputMessage="1" sqref="K14 W9:X9" xr:uid="{BC6CDDC2-3392-4673-83FD-82EAF1766ED2}">
      <formula1>"0.5,1,1.5,2,2.5,3,3.5,4,4.5,5,5.5,6,6.5,7,7.5,8"</formula1>
    </dataValidation>
    <dataValidation type="list" allowBlank="1" showInputMessage="1" showErrorMessage="1" sqref="K38:M42 W38:Y42" xr:uid="{5A0476D0-F12E-449F-9182-5662E2B25D2B}">
      <formula1>"lecture,entrance examination,university administration,other(except your research)"</formula1>
    </dataValidation>
    <dataValidation type="list" allowBlank="1" showInputMessage="1" showErrorMessage="1" sqref="K15:K30 W14:W26" xr:uid="{B7326746-0981-41E0-9BB0-D59674EDE1AD}">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Example</vt:lpstr>
      <vt:lpstr>2022.4</vt:lpstr>
      <vt:lpstr>'2022.4'!Print_Area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房子</dc:creator>
  <cp:lastModifiedBy>和田　房子</cp:lastModifiedBy>
  <dcterms:created xsi:type="dcterms:W3CDTF">2022-04-25T06:50:45Z</dcterms:created>
  <dcterms:modified xsi:type="dcterms:W3CDTF">2022-04-25T06:52:07Z</dcterms:modified>
</cp:coreProperties>
</file>